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.งานสำนักประกันคุณภาพ\1.งาน สกอ\1.สกอ. 61\Excel ตาราง IPO 61\"/>
    </mc:Choice>
  </mc:AlternateContent>
  <workbookProtection workbookAlgorithmName="SHA-512" workbookHashValue="Ow/bzo/9tkFI7q/wJtXWNtX49s3uXHIXn7ATSIgT9KkHLhg53yxYR75DCht3br+3JwV7YgMh8Ahgc8O3cTOyuw==" workbookSaltValue="hoPcrPgh8dG2vp7EHI2I8Q==" workbookSpinCount="100000" lockStructure="1"/>
  <bookViews>
    <workbookView xWindow="0" yWindow="0" windowWidth="24000" windowHeight="9735"/>
  </bookViews>
  <sheets>
    <sheet name="ตารางผลคะแนนตัว -(ผูกสูตร)" sheetId="1" r:id="rId1"/>
    <sheet name="ตาราง  IPO -คณะ (ผูกสูตร)" sheetId="2" state="hidden" r:id="rId2"/>
    <sheet name="ตารางผลคะแนนตัว (ไม่ผกสูตร)" sheetId="5" state="hidden" r:id="rId3"/>
    <sheet name="ตาราง  IPO -คณะ (ไม่ผูกสูตร)" sheetId="4" state="hidden" r:id="rId4"/>
  </sheets>
  <definedNames>
    <definedName name="_xlnm.Print_Area" localSheetId="1">'ตาราง  IPO -คณะ (ผูกสูตร)'!$A$1:$G$35</definedName>
    <definedName name="_xlnm.Print_Area" localSheetId="3">'ตาราง  IPO -คณะ (ไม่ผูกสูตร)'!$A$1:$G$34</definedName>
    <definedName name="_xlnm.Print_Area" localSheetId="0">'ตารางผลคะแนนตัว -(ผูกสูตร)'!$A$1:$E$53</definedName>
  </definedNames>
  <calcPr calcId="162913"/>
  <fileRecoveryPr autoRecover="0"/>
</workbook>
</file>

<file path=xl/calcChain.xml><?xml version="1.0" encoding="utf-8"?>
<calcChain xmlns="http://schemas.openxmlformats.org/spreadsheetml/2006/main">
  <c r="D19" i="1" l="1"/>
  <c r="E11" i="2" l="1"/>
  <c r="E12" i="2" s="1"/>
  <c r="C7" i="2"/>
  <c r="D9" i="2"/>
  <c r="D8" i="2"/>
  <c r="D7" i="2"/>
  <c r="E6" i="2"/>
  <c r="E7" i="2"/>
  <c r="D6" i="2"/>
  <c r="C6" i="2"/>
  <c r="D10" i="2"/>
  <c r="C11" i="2"/>
  <c r="C12" i="2" s="1"/>
  <c r="D11" i="2"/>
  <c r="D12" i="2" s="1"/>
  <c r="D30" i="1"/>
  <c r="D29" i="1"/>
  <c r="D25" i="1"/>
  <c r="D22" i="1" l="1"/>
  <c r="D14" i="1"/>
  <c r="L12" i="4" l="1"/>
  <c r="K12" i="4"/>
  <c r="J12" i="4"/>
  <c r="K6" i="4"/>
  <c r="L8" i="4"/>
  <c r="J8" i="4"/>
  <c r="K7" i="4"/>
  <c r="L7" i="4"/>
  <c r="J7" i="4"/>
  <c r="K8" i="4"/>
  <c r="L6" i="4"/>
  <c r="J6" i="4"/>
  <c r="L9" i="4"/>
  <c r="K9" i="4"/>
  <c r="J9" i="4"/>
  <c r="L10" i="4"/>
  <c r="K10" i="4"/>
  <c r="J10" i="4"/>
  <c r="A2" i="4"/>
  <c r="L7" i="2"/>
  <c r="L8" i="2"/>
  <c r="L9" i="2"/>
  <c r="L13" i="2" l="1"/>
  <c r="L11" i="2"/>
  <c r="F11" i="2" l="1"/>
  <c r="G11" i="2" s="1"/>
  <c r="L10" i="2"/>
  <c r="F10" i="2" l="1"/>
  <c r="F9" i="2"/>
  <c r="F8" i="2"/>
  <c r="G8" i="2" s="1"/>
  <c r="F7" i="2"/>
  <c r="F6" i="2"/>
  <c r="M16" i="2" l="1"/>
  <c r="G10" i="2"/>
  <c r="L16" i="2"/>
  <c r="G9" i="2"/>
  <c r="J16" i="2"/>
  <c r="G7" i="2"/>
  <c r="I16" i="2"/>
  <c r="G6" i="2"/>
  <c r="M15" i="4"/>
  <c r="L15" i="4"/>
  <c r="K15" i="4"/>
  <c r="K16" i="2"/>
  <c r="J15" i="4"/>
  <c r="I15" i="4"/>
</calcChain>
</file>

<file path=xl/comments1.xml><?xml version="1.0" encoding="utf-8"?>
<comments xmlns="http://schemas.openxmlformats.org/spreadsheetml/2006/main">
  <authors>
    <author>Lenovo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sharedStrings.xml><?xml version="1.0" encoding="utf-8"?>
<sst xmlns="http://schemas.openxmlformats.org/spreadsheetml/2006/main" count="130" uniqueCount="66">
  <si>
    <t>องค์ประกอบที่ 1 : การผลิตบัณฑิต</t>
  </si>
  <si>
    <t>คะแนน</t>
  </si>
  <si>
    <t>หมายเหตุ</t>
  </si>
  <si>
    <t>คะแนนเฉลี่ยองค์ประกอบที่ 1</t>
  </si>
  <si>
    <t>องค์ประกอบที่ 2 : บัณฑิต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</si>
  <si>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</si>
  <si>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</si>
  <si>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</si>
  <si>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</si>
  <si>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5.2 ระบบกำกับการประกันคุณภาพหลักสูตร  (กระบวนการ)</t>
  </si>
  <si>
    <t>คะแนนเฉลี่ยองค์ประกอบที่ 5</t>
  </si>
  <si>
    <t>คะแนนเฉลี่ยของผลการประเมินองค์ประกอบที่ 1-5 (รวม 13 ตัวบ่งชี้)</t>
  </si>
  <si>
    <t>องค์ ประกอบคุณภาพ</t>
  </si>
  <si>
    <t>คะแนนผ่าน</t>
  </si>
  <si>
    <t>ผลการประเมิน</t>
  </si>
  <si>
    <t>จำนวนตัวบ่งชี้</t>
  </si>
  <si>
    <t>I</t>
  </si>
  <si>
    <t>P</t>
  </si>
  <si>
    <t>O</t>
  </si>
  <si>
    <t>คะแนนเฉลี่ย</t>
  </si>
  <si>
    <t>-</t>
  </si>
  <si>
    <t>รวม</t>
  </si>
  <si>
    <t>*ตัวบ่งชี้ที่ 1.1 เป็นค่าคะแนนเฉลี่ยของผลการประเมินระดับหลักสูตร</t>
  </si>
  <si>
    <t>1.4 จำนวนนักศึกษาเต็มเวลาเทียบเท่าต่อจำนวนอาจารย์ประจำ (I)</t>
  </si>
  <si>
    <t>1.5 การบริการนักศึกษาระดับปริญญาตรี  (P)</t>
  </si>
  <si>
    <t>1.6 กิจกรรมนักศึกษาระดับปริญญาตรี (P)</t>
  </si>
  <si>
    <t>2.1 ระบบและกลไกการบริหารและพัฒนางานวิจัยหรืองานสร้างสรรค์ (P)</t>
  </si>
  <si>
    <t>2.2 เงินสนับสนุนงานวิจัยและงานสร้างสรรค์ (I)</t>
  </si>
  <si>
    <t>1.1 ผลการบริหารจัดการหลักสูตรโดยรวม (O)</t>
  </si>
  <si>
    <t>2.3 ผลงานทางวิชาการของอาจารย์ประจำและนักวิจัย (O)</t>
  </si>
  <si>
    <t>3.1 การบริการวิชาการแก่สังคม (P)</t>
  </si>
  <si>
    <t>4.1 ระบบและกลไกการทำนุบำรุงศิลปะและวัฒนธรรม (P)</t>
  </si>
  <si>
    <t>5.1 การบริหารของคณะเพื่อการกำกับติดตามผลลัพธ์ตามพันธกิจ กลุ่มสถาบัน และเอกลักษณ์ของคณะ (P)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</si>
  <si>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</si>
  <si>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</si>
  <si>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</si>
  <si>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</si>
  <si>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องค์ประกอบที่ 1</t>
  </si>
  <si>
    <t>คณะ …………………………………………………………………..</t>
  </si>
  <si>
    <t>องค์ประกอบที่ 2 : การวิจัย</t>
  </si>
  <si>
    <t>องค์ประกอบที่ 5 : การบริหารจัดการ</t>
  </si>
  <si>
    <t>องค์ประกอบที่ 3 : การบริการวิชาการ</t>
  </si>
  <si>
    <t>1.2 อาจารย์ประจำคณะที่มีคุณวุฒิปริญญาเอก (I)</t>
  </si>
  <si>
    <t>1.3 อาจารย์ประจำคณะที่ดำรงตำแหน่งทางวิชาการ (I)</t>
  </si>
  <si>
    <t>ตารางวิเคราะห์คุณภาพการศึกษาภายในระดับคณะ (IPO) ปีการศึกษา 2559</t>
  </si>
  <si>
    <t>คณะ :</t>
  </si>
  <si>
    <t>องค์ประกอบและตัวบ่งชี้</t>
  </si>
  <si>
    <t>ครุศาสตร์อุตสาหกรรม</t>
  </si>
  <si>
    <t>เทคโนโลยีสื่อสารมวลชน</t>
  </si>
  <si>
    <t>เทคโนโลยีคหกรรมศาสตร์</t>
  </si>
  <si>
    <t>บริหารธุรกิจ</t>
  </si>
  <si>
    <t>วิทยาศาสตร์และเทคโนโลยี</t>
  </si>
  <si>
    <t>วิศวกรรมศาสตร์</t>
  </si>
  <si>
    <t>ศิลปศาสตร์</t>
  </si>
  <si>
    <t>สถาปัตยกรรมศาสตร์และการออกแบบ</t>
  </si>
  <si>
    <t>อุตสาหกรรมสิ่งทอและออกแบบแฟชั่น</t>
  </si>
  <si>
    <t>5.2 ระบบกำกับการประกันคุณภาพหลักสูตร  (P)</t>
  </si>
  <si>
    <t xml:space="preserve">1.1 ผลการบริหารจัดการหลักสูตรโดยรวม </t>
  </si>
  <si>
    <t>คะแนนการประเมินเฉลี่ย</t>
  </si>
  <si>
    <t>ตารางวิเคราะห์คุณภาพการศึกษาภายในระดับคณะ (IPO) ปีการศึกษา ………………..</t>
  </si>
  <si>
    <t>ตารางบันทึกคะแนนผลการดำเนินงานตัวบ่งชี้ประกันคุณภาพภายใน ระดับคณะ ปีการศึกษา……………..</t>
  </si>
  <si>
    <r>
      <t>องค์ประกอบที่ 3</t>
    </r>
    <r>
      <rPr>
        <b/>
        <sz val="14"/>
        <color theme="1"/>
        <rFont val="Angsana New"/>
        <family val="1"/>
      </rPr>
      <t xml:space="preserve"> : นักศึกษา</t>
    </r>
  </si>
  <si>
    <r>
      <t>องค์ประกอบที่ 4</t>
    </r>
    <r>
      <rPr>
        <sz val="14"/>
        <color theme="1"/>
        <rFont val="Angsana New"/>
        <family val="1"/>
      </rPr>
      <t xml:space="preserve"> : </t>
    </r>
    <r>
      <rPr>
        <b/>
        <sz val="14"/>
        <color theme="1"/>
        <rFont val="Angsana New"/>
        <family val="1"/>
      </rPr>
      <t>อาจารย์</t>
    </r>
  </si>
  <si>
    <r>
      <t>องค์ประกอบที่ 4</t>
    </r>
    <r>
      <rPr>
        <sz val="14"/>
        <color theme="1"/>
        <rFont val="Angsana New"/>
        <family val="1"/>
      </rPr>
      <t xml:space="preserve"> : </t>
    </r>
    <r>
      <rPr>
        <b/>
        <sz val="14"/>
        <color theme="1"/>
        <rFont val="Angsana New"/>
        <family val="1"/>
      </rPr>
      <t>การทำนุบำรุงศิลปะและวัฒนธรรม</t>
    </r>
  </si>
  <si>
    <r>
      <t xml:space="preserve">ตารางการวิเคราะห์คุณภาพการศึกษาภายใน </t>
    </r>
    <r>
      <rPr>
        <b/>
        <u/>
        <sz val="18"/>
        <color theme="1"/>
        <rFont val="Angsana New"/>
        <family val="1"/>
      </rPr>
      <t>ระดับคณะ</t>
    </r>
    <r>
      <rPr>
        <b/>
        <sz val="18"/>
        <color theme="1"/>
        <rFont val="Angsana New"/>
        <family val="1"/>
      </rPr>
      <t xml:space="preserve"> (IPO) </t>
    </r>
  </si>
  <si>
    <r>
      <t xml:space="preserve">ผลการประเมินคุณภาพการศึกษาภายใน </t>
    </r>
    <r>
      <rPr>
        <b/>
        <u/>
        <sz val="18"/>
        <color theme="1"/>
        <rFont val="Angsana New"/>
        <family val="1"/>
      </rPr>
      <t>ระดับคณะ</t>
    </r>
    <r>
      <rPr>
        <b/>
        <sz val="18"/>
        <color theme="1"/>
        <rFont val="Angsana New"/>
        <family val="1"/>
      </rPr>
      <t xml:space="preserve"> ปีการศึกษา ……………….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</si>
</sst>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0"/>
      <name val="TH Sarabun New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8"/>
      <color theme="1"/>
      <name val="Angsana New"/>
      <family val="1"/>
    </font>
    <font>
      <b/>
      <u/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name val="Angsana New"/>
      <family val="1"/>
    </font>
    <font>
      <sz val="14"/>
      <color theme="0"/>
      <name val="Angsana New"/>
      <family val="1"/>
    </font>
    <font>
      <sz val="11"/>
      <color theme="1"/>
      <name val="Angsana New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2" fontId="3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0" fontId="4" fillId="0" borderId="0" xfId="0" applyFont="1" applyProtection="1"/>
    <xf numFmtId="2" fontId="5" fillId="0" borderId="0" xfId="0" applyNumberFormat="1" applyFont="1" applyProtection="1"/>
    <xf numFmtId="0" fontId="4" fillId="0" borderId="0" xfId="0" applyFont="1" applyBorder="1" applyProtection="1"/>
    <xf numFmtId="0" fontId="7" fillId="0" borderId="1" xfId="0" applyFont="1" applyBorder="1" applyAlignment="1" applyProtection="1">
      <alignment horizontal="center"/>
    </xf>
    <xf numFmtId="0" fontId="7" fillId="0" borderId="6" xfId="0" applyFont="1" applyBorder="1" applyAlignment="1" applyProtection="1"/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/>
    <xf numFmtId="0" fontId="7" fillId="0" borderId="7" xfId="0" applyFont="1" applyBorder="1" applyAlignment="1" applyProtection="1"/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top" wrapText="1" indent="1"/>
    </xf>
    <xf numFmtId="0" fontId="4" fillId="0" borderId="3" xfId="0" applyFont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/>
    </xf>
    <xf numFmtId="2" fontId="7" fillId="9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inden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Protection="1"/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Protection="1"/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left" vertical="top" wrapText="1" inden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Protection="1"/>
    <xf numFmtId="0" fontId="9" fillId="2" borderId="2" xfId="0" applyFont="1" applyFill="1" applyBorder="1" applyAlignment="1" applyProtection="1">
      <alignment vertical="center" wrapText="1"/>
    </xf>
    <xf numFmtId="2" fontId="10" fillId="2" borderId="3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 wrapText="1"/>
    </xf>
    <xf numFmtId="2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</xf>
    <xf numFmtId="0" fontId="10" fillId="3" borderId="3" xfId="0" applyFont="1" applyFill="1" applyBorder="1" applyAlignment="1" applyProtection="1">
      <alignment horizontal="center" vertical="center" wrapText="1"/>
    </xf>
    <xf numFmtId="2" fontId="10" fillId="3" borderId="3" xfId="0" applyNumberFormat="1" applyFont="1" applyFill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 wrapText="1"/>
    </xf>
    <xf numFmtId="0" fontId="10" fillId="2" borderId="3" xfId="0" applyFont="1" applyFill="1" applyBorder="1" applyAlignment="1" applyProtection="1">
      <alignment vertical="center"/>
    </xf>
    <xf numFmtId="2" fontId="10" fillId="0" borderId="3" xfId="0" applyNumberFormat="1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2" fontId="10" fillId="4" borderId="3" xfId="0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vertical="center"/>
    </xf>
    <xf numFmtId="0" fontId="10" fillId="0" borderId="0" xfId="0" applyFont="1" applyFill="1" applyProtection="1"/>
    <xf numFmtId="0" fontId="10" fillId="0" borderId="0" xfId="0" applyFont="1" applyProtection="1"/>
    <xf numFmtId="0" fontId="14" fillId="0" borderId="9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0" fillId="0" borderId="9" xfId="0" applyFont="1" applyBorder="1" applyProtection="1"/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6" fillId="0" borderId="0" xfId="0" applyFont="1" applyFill="1" applyProtection="1"/>
    <xf numFmtId="2" fontId="9" fillId="6" borderId="3" xfId="0" applyNumberFormat="1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2" fontId="10" fillId="13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2" fontId="10" fillId="1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0" fontId="9" fillId="12" borderId="11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>
      <alignment wrapText="1"/>
    </xf>
    <xf numFmtId="2" fontId="10" fillId="0" borderId="0" xfId="0" applyNumberFormat="1" applyFont="1" applyAlignment="1" applyProtection="1">
      <alignment horizontal="center"/>
    </xf>
    <xf numFmtId="0" fontId="17" fillId="0" borderId="0" xfId="0" applyFont="1"/>
    <xf numFmtId="0" fontId="10" fillId="0" borderId="0" xfId="0" applyFont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right" vertical="center" wrapText="1"/>
    </xf>
    <xf numFmtId="0" fontId="14" fillId="0" borderId="0" xfId="0" applyFont="1" applyBorder="1" applyAlignment="1" applyProtection="1">
      <alignment wrapText="1"/>
    </xf>
    <xf numFmtId="0" fontId="14" fillId="0" borderId="10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left" wrapText="1"/>
    </xf>
    <xf numFmtId="0" fontId="9" fillId="0" borderId="1" xfId="0" applyFont="1" applyBorder="1" applyAlignment="1" applyProtection="1">
      <alignment wrapText="1"/>
    </xf>
    <xf numFmtId="2" fontId="9" fillId="3" borderId="3" xfId="0" applyNumberFormat="1" applyFont="1" applyFill="1" applyBorder="1" applyAlignment="1" applyProtection="1">
      <alignment horizontal="center" vertical="center"/>
      <protection hidden="1"/>
    </xf>
    <xf numFmtId="2" fontId="9" fillId="12" borderId="11" xfId="0" applyNumberFormat="1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12" fillId="7" borderId="2" xfId="0" applyFont="1" applyFill="1" applyBorder="1" applyAlignment="1" applyProtection="1">
      <alignment horizontal="center"/>
      <protection locked="0"/>
    </xf>
    <xf numFmtId="0" fontId="12" fillId="7" borderId="8" xfId="0" applyFont="1" applyFill="1" applyBorder="1" applyAlignment="1" applyProtection="1">
      <alignment horizontal="center"/>
      <protection locked="0"/>
    </xf>
    <xf numFmtId="0" fontId="12" fillId="7" borderId="5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9" fillId="12" borderId="12" xfId="0" applyFont="1" applyFill="1" applyBorder="1" applyAlignment="1" applyProtection="1">
      <alignment horizontal="center" vertical="center"/>
    </xf>
    <xf numFmtId="0" fontId="9" fillId="12" borderId="13" xfId="0" applyFont="1" applyFill="1" applyBorder="1" applyAlignment="1" applyProtection="1">
      <alignment horizontal="center" vertical="center"/>
    </xf>
    <xf numFmtId="0" fontId="9" fillId="12" borderId="14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 applyProtection="1">
      <alignment horizontal="center" vertical="center" wrapText="1"/>
      <protection locked="0"/>
    </xf>
    <xf numFmtId="0" fontId="12" fillId="11" borderId="8" xfId="0" applyFont="1" applyFill="1" applyBorder="1" applyAlignment="1" applyProtection="1">
      <alignment horizontal="center" vertical="center" wrapText="1"/>
      <protection locked="0"/>
    </xf>
    <xf numFmtId="0" fontId="12" fillId="11" borderId="5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8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11" borderId="15" xfId="0" applyFont="1" applyFill="1" applyBorder="1" applyAlignment="1" applyProtection="1">
      <alignment horizontal="center"/>
    </xf>
    <xf numFmtId="0" fontId="7" fillId="11" borderId="16" xfId="0" applyFont="1" applyFill="1" applyBorder="1" applyAlignment="1" applyProtection="1">
      <alignment horizontal="center"/>
    </xf>
    <xf numFmtId="0" fontId="7" fillId="11" borderId="17" xfId="0" applyFont="1" applyFill="1" applyBorder="1" applyAlignment="1" applyProtection="1">
      <alignment horizontal="center"/>
    </xf>
    <xf numFmtId="0" fontId="7" fillId="1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CC"/>
      <color rgb="FFCCFF99"/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 </a:t>
            </a:r>
            <a:r>
              <a:rPr lang="en-US" sz="1200" b="0" i="0" baseline="0">
                <a:effectLst/>
              </a:rPr>
              <a:t>IPO</a:t>
            </a:r>
            <a:r>
              <a:rPr lang="th-TH" sz="1200" b="0" i="0" baseline="0">
                <a:effectLst/>
              </a:rPr>
              <a:t> 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63186222400182E-2"/>
          <c:y val="0.20167814563398709"/>
          <c:w val="0.88428104985531797"/>
          <c:h val="0.32197326878816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-คณะ (ผูกสูตร)'!$I$7:$L$12</c:f>
              <c:multiLvlStrCache>
                <c:ptCount val="4"/>
                <c:lvl>
                  <c:pt idx="0">
                    <c:v>วิศวกรรมศาสตร์</c:v>
                  </c:pt>
                  <c:pt idx="3">
                    <c:v>O</c:v>
                  </c:pt>
                </c:lvl>
                <c:lvl>
                  <c:pt idx="0">
                    <c:v>วิทยาศาสตร์และเทคโนโลยี</c:v>
                  </c:pt>
                  <c:pt idx="3">
                    <c:v>Auto-calculate</c:v>
                  </c:pt>
                </c:lvl>
                <c:lvl>
                  <c:pt idx="0">
                    <c:v>บริหารธุรกิจ</c:v>
                  </c:pt>
                  <c:pt idx="3">
                    <c:v>Auto-calculate</c:v>
                  </c:pt>
                </c:lvl>
                <c:lvl>
                  <c:pt idx="0">
                    <c:v>เทคโนโลยีคหกรรมศาสตร์</c:v>
                  </c:pt>
                  <c:pt idx="3">
                    <c:v>-</c:v>
                  </c:pt>
                </c:lvl>
                <c:lvl>
                  <c:pt idx="0">
                    <c:v>เทคโนโลยีสื่อสารมวลชน</c:v>
                  </c:pt>
                  <c:pt idx="3">
                    <c:v>-</c:v>
                  </c:pt>
                </c:lvl>
                <c:lvl>
                  <c:pt idx="0">
                    <c:v>ครุศาสตร์อุตสาหกรรม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-คณะ (ผูกสูตร)'!$I$13:$L$13</c:f>
              <c:numCache>
                <c:formatCode>General</c:formatCode>
                <c:ptCount val="4"/>
                <c:pt idx="0">
                  <c:v>0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D-4E31-82C6-DAF6B3BB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40184"/>
        <c:axId val="646139400"/>
      </c:barChart>
      <c:catAx>
        <c:axId val="64614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39400"/>
        <c:crosses val="autoZero"/>
        <c:auto val="1"/>
        <c:lblAlgn val="ctr"/>
        <c:lblOffset val="100"/>
        <c:noMultiLvlLbl val="0"/>
      </c:catAx>
      <c:valAx>
        <c:axId val="6461394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401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layout>
        <c:manualLayout>
          <c:xMode val="edge"/>
          <c:yMode val="edge"/>
          <c:x val="0.22911651088543003"/>
          <c:y val="4.4916420532639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775371828521452E-2"/>
          <c:y val="0.26607577443078057"/>
          <c:w val="0.87966907261592298"/>
          <c:h val="0.56359767186687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'ตาราง  IPO -คณะ (ผูกสูตร)'!$I$15:$M$15</c:f>
              <c:strCache>
                <c:ptCount val="5"/>
                <c:pt idx="0">
                  <c:v>อุตสาหกรรมสิ่งทอและออกแบบแฟชั่น</c:v>
                </c:pt>
                <c:pt idx="3">
                  <c:v>องค์ประกอบที่ 4</c:v>
                </c:pt>
                <c:pt idx="4">
                  <c:v>องค์ประกอบที่ 5</c:v>
                </c:pt>
              </c:strCache>
            </c:strRef>
          </c:cat>
          <c:val>
            <c:numRef>
              <c:f>'ตาราง  IPO -คณะ (ผูกสูตร)'!$I$16:$M$16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6-4C72-A547-4CC8DC93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39008"/>
        <c:axId val="646143320"/>
      </c:barChart>
      <c:catAx>
        <c:axId val="6461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43320"/>
        <c:crosses val="autoZero"/>
        <c:auto val="1"/>
        <c:lblAlgn val="ctr"/>
        <c:lblOffset val="100"/>
        <c:noMultiLvlLbl val="0"/>
      </c:catAx>
      <c:valAx>
        <c:axId val="64614332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390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3848</xdr:rowOff>
        </xdr:from>
        <xdr:to>
          <xdr:col>4</xdr:col>
          <xdr:colOff>1039143</xdr:colOff>
          <xdr:row>53</xdr:row>
          <xdr:rowOff>216985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E3B48BB2-0E32-4F40-A36B-33988B7A4E6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ตาราง  IPO -คณะ (ผูกสูตร)'!$A$4:$G$12" spid="_x0000_s6214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0" y="10147973"/>
              <a:ext cx="6069534" cy="4767278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923966</xdr:colOff>
      <xdr:row>3</xdr:row>
      <xdr:rowOff>772110</xdr:rowOff>
    </xdr:from>
    <xdr:to>
      <xdr:col>8</xdr:col>
      <xdr:colOff>82825</xdr:colOff>
      <xdr:row>5</xdr:row>
      <xdr:rowOff>115957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24466" y="1509262"/>
          <a:ext cx="2463620" cy="1373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</a:t>
          </a:r>
          <a:r>
            <a:rPr lang="en-US" sz="120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12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200">
              <a:latin typeface="TH SarabunPSK" panose="020B0500040200020003" pitchFamily="34" charset="-34"/>
              <a:cs typeface="TH SarabunPSK" panose="020B0500040200020003" pitchFamily="34" charset="-34"/>
            </a:rPr>
            <a:t>               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เร่งด่วน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165653</xdr:colOff>
      <xdr:row>13</xdr:row>
      <xdr:rowOff>24016</xdr:rowOff>
    </xdr:from>
    <xdr:to>
      <xdr:col>6</xdr:col>
      <xdr:colOff>1565414</xdr:colOff>
      <xdr:row>23</xdr:row>
      <xdr:rowOff>289891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111815</xdr:colOff>
      <xdr:row>25</xdr:row>
      <xdr:rowOff>24848</xdr:rowOff>
    </xdr:from>
    <xdr:to>
      <xdr:col>6</xdr:col>
      <xdr:colOff>1507433</xdr:colOff>
      <xdr:row>37</xdr:row>
      <xdr:rowOff>74544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41412</xdr:colOff>
      <xdr:row>2</xdr:row>
      <xdr:rowOff>786848</xdr:rowOff>
    </xdr:from>
    <xdr:to>
      <xdr:col>7</xdr:col>
      <xdr:colOff>201039</xdr:colOff>
      <xdr:row>4</xdr:row>
      <xdr:rowOff>140805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4BF286-6257-40CB-874A-FCF2907BC291}"/>
            </a:ext>
          </a:extLst>
        </xdr:cNvPr>
        <xdr:cNvSpPr txBox="1"/>
      </xdr:nvSpPr>
      <xdr:spPr>
        <a:xfrm>
          <a:off x="4621695" y="1399761"/>
          <a:ext cx="2545018" cy="1341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การดำเนินงานต้องปรับปรุงเร่งด่วน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35"/>
  <sheetViews>
    <sheetView showGridLines="0" tabSelected="1" zoomScaleNormal="100" workbookViewId="0">
      <selection activeCell="A2" sqref="A2"/>
    </sheetView>
  </sheetViews>
  <sheetFormatPr defaultColWidth="9" defaultRowHeight="21"/>
  <cols>
    <col min="1" max="1" width="2.140625" style="84" customWidth="1"/>
    <col min="2" max="2" width="6.42578125" style="81" customWidth="1"/>
    <col min="3" max="3" width="51.42578125" style="81" customWidth="1"/>
    <col min="4" max="4" width="15.42578125" style="82" customWidth="1"/>
    <col min="5" max="5" width="15.85546875" style="61" customWidth="1"/>
    <col min="6" max="10" width="9" style="60"/>
    <col min="11" max="16384" width="9" style="61"/>
  </cols>
  <sheetData>
    <row r="1" spans="1:10" ht="30" customHeight="1">
      <c r="A1" s="95" t="s">
        <v>65</v>
      </c>
      <c r="B1" s="96"/>
      <c r="C1" s="96"/>
      <c r="D1" s="96"/>
      <c r="E1" s="97"/>
    </row>
    <row r="2" spans="1:10" ht="9.9499999999999993" customHeight="1">
      <c r="A2" s="62"/>
      <c r="B2" s="63"/>
      <c r="C2" s="63"/>
      <c r="D2" s="63"/>
      <c r="E2" s="64"/>
    </row>
    <row r="3" spans="1:10" ht="26.25" customHeight="1">
      <c r="A3" s="65"/>
      <c r="B3" s="85" t="s">
        <v>45</v>
      </c>
      <c r="C3" s="66"/>
      <c r="D3" s="86"/>
      <c r="E3" s="87"/>
    </row>
    <row r="4" spans="1:10" ht="9.9499999999999993" customHeight="1">
      <c r="A4" s="67"/>
      <c r="B4" s="68"/>
      <c r="C4" s="68"/>
      <c r="D4" s="68"/>
      <c r="E4" s="69"/>
      <c r="F4" s="70"/>
      <c r="G4" s="70"/>
      <c r="H4" s="70"/>
      <c r="I4" s="70"/>
      <c r="J4" s="70"/>
    </row>
    <row r="5" spans="1:10" ht="5.0999999999999996" customHeight="1">
      <c r="A5" s="88"/>
      <c r="B5" s="89"/>
      <c r="C5" s="89"/>
      <c r="D5" s="89"/>
      <c r="E5" s="89"/>
      <c r="F5" s="70"/>
      <c r="G5" s="70"/>
      <c r="H5" s="70"/>
      <c r="I5" s="70"/>
      <c r="J5" s="70"/>
    </row>
    <row r="6" spans="1:10" ht="23.1" customHeight="1">
      <c r="A6" s="107" t="s">
        <v>46</v>
      </c>
      <c r="B6" s="108"/>
      <c r="C6" s="109"/>
      <c r="D6" s="71" t="s">
        <v>1</v>
      </c>
      <c r="E6" s="72" t="s">
        <v>2</v>
      </c>
      <c r="F6" s="70"/>
      <c r="G6" s="70"/>
      <c r="H6" s="70"/>
      <c r="I6" s="70"/>
      <c r="J6" s="70"/>
    </row>
    <row r="7" spans="1:10" s="74" customFormat="1" ht="23.1" customHeight="1">
      <c r="A7" s="92" t="s">
        <v>0</v>
      </c>
      <c r="B7" s="93"/>
      <c r="C7" s="93"/>
      <c r="D7" s="93"/>
      <c r="E7" s="94"/>
      <c r="F7" s="73"/>
      <c r="G7" s="73" t="s">
        <v>47</v>
      </c>
      <c r="H7" s="73"/>
      <c r="I7" s="73"/>
      <c r="J7" s="73"/>
    </row>
    <row r="8" spans="1:10" s="74" customFormat="1" ht="23.1" customHeight="1">
      <c r="A8" s="98" t="s">
        <v>57</v>
      </c>
      <c r="B8" s="99"/>
      <c r="C8" s="100"/>
      <c r="D8" s="75"/>
      <c r="E8" s="76"/>
      <c r="F8" s="73"/>
      <c r="G8" s="73" t="s">
        <v>48</v>
      </c>
      <c r="H8" s="73"/>
      <c r="I8" s="73"/>
      <c r="J8" s="73"/>
    </row>
    <row r="9" spans="1:10" s="74" customFormat="1" ht="23.1" customHeight="1">
      <c r="A9" s="98" t="s">
        <v>42</v>
      </c>
      <c r="B9" s="99"/>
      <c r="C9" s="100"/>
      <c r="D9" s="75"/>
      <c r="E9" s="76"/>
      <c r="F9" s="73"/>
      <c r="G9" s="73" t="s">
        <v>49</v>
      </c>
      <c r="H9" s="73"/>
      <c r="I9" s="73"/>
      <c r="J9" s="73"/>
    </row>
    <row r="10" spans="1:10" s="74" customFormat="1" ht="23.1" customHeight="1">
      <c r="A10" s="98" t="s">
        <v>43</v>
      </c>
      <c r="B10" s="99"/>
      <c r="C10" s="100"/>
      <c r="D10" s="75"/>
      <c r="E10" s="76"/>
      <c r="F10" s="73"/>
      <c r="G10" s="73" t="s">
        <v>50</v>
      </c>
      <c r="H10" s="73"/>
      <c r="I10" s="73"/>
      <c r="J10" s="73"/>
    </row>
    <row r="11" spans="1:10" s="74" customFormat="1" ht="23.1" customHeight="1">
      <c r="A11" s="98" t="s">
        <v>23</v>
      </c>
      <c r="B11" s="99"/>
      <c r="C11" s="100"/>
      <c r="D11" s="75"/>
      <c r="E11" s="76"/>
      <c r="F11" s="73"/>
      <c r="G11" s="73" t="s">
        <v>51</v>
      </c>
      <c r="H11" s="73"/>
      <c r="I11" s="73"/>
      <c r="J11" s="73"/>
    </row>
    <row r="12" spans="1:10" s="74" customFormat="1" ht="23.1" customHeight="1">
      <c r="A12" s="98" t="s">
        <v>24</v>
      </c>
      <c r="B12" s="99"/>
      <c r="C12" s="100"/>
      <c r="D12" s="75"/>
      <c r="E12" s="76"/>
      <c r="F12" s="73"/>
      <c r="G12" s="73" t="s">
        <v>52</v>
      </c>
      <c r="H12" s="73"/>
      <c r="I12" s="73"/>
      <c r="J12" s="73"/>
    </row>
    <row r="13" spans="1:10" s="74" customFormat="1" ht="23.1" customHeight="1">
      <c r="A13" s="98" t="s">
        <v>25</v>
      </c>
      <c r="B13" s="99"/>
      <c r="C13" s="100"/>
      <c r="D13" s="75"/>
      <c r="E13" s="76"/>
      <c r="F13" s="73"/>
      <c r="G13" s="73" t="s">
        <v>53</v>
      </c>
      <c r="H13" s="73"/>
      <c r="I13" s="73"/>
      <c r="J13" s="73"/>
    </row>
    <row r="14" spans="1:10" s="74" customFormat="1" ht="23.1" customHeight="1">
      <c r="A14" s="113" t="s">
        <v>3</v>
      </c>
      <c r="B14" s="114"/>
      <c r="C14" s="115"/>
      <c r="D14" s="90" t="str">
        <f>IFERROR(AVERAGE(D8:D13),"Auto-calculate")</f>
        <v>Auto-calculate</v>
      </c>
      <c r="E14" s="52"/>
      <c r="F14" s="73"/>
      <c r="G14" s="73" t="s">
        <v>54</v>
      </c>
      <c r="H14" s="73"/>
      <c r="I14" s="73"/>
      <c r="J14" s="73"/>
    </row>
    <row r="15" spans="1:10" s="74" customFormat="1" ht="23.1" customHeight="1">
      <c r="A15" s="92" t="s">
        <v>39</v>
      </c>
      <c r="B15" s="93"/>
      <c r="C15" s="93"/>
      <c r="D15" s="93"/>
      <c r="E15" s="94"/>
      <c r="F15" s="73"/>
      <c r="G15" s="73" t="s">
        <v>55</v>
      </c>
      <c r="H15" s="73"/>
      <c r="I15" s="73"/>
      <c r="J15" s="73"/>
    </row>
    <row r="16" spans="1:10" s="74" customFormat="1" ht="23.1" customHeight="1">
      <c r="A16" s="98" t="s">
        <v>26</v>
      </c>
      <c r="B16" s="99"/>
      <c r="C16" s="100"/>
      <c r="D16" s="77"/>
      <c r="E16" s="76"/>
      <c r="F16" s="73"/>
      <c r="G16" s="73"/>
      <c r="H16" s="73"/>
      <c r="I16" s="73"/>
      <c r="J16" s="73"/>
    </row>
    <row r="17" spans="1:10" s="74" customFormat="1" ht="23.1" customHeight="1">
      <c r="A17" s="98" t="s">
        <v>27</v>
      </c>
      <c r="B17" s="99"/>
      <c r="C17" s="100"/>
      <c r="D17" s="77"/>
      <c r="E17" s="76"/>
      <c r="F17" s="73"/>
      <c r="G17" s="73"/>
      <c r="H17" s="73"/>
      <c r="I17" s="73"/>
      <c r="J17" s="73"/>
    </row>
    <row r="18" spans="1:10" s="74" customFormat="1" ht="23.1" customHeight="1">
      <c r="A18" s="98" t="s">
        <v>29</v>
      </c>
      <c r="B18" s="99"/>
      <c r="C18" s="100"/>
      <c r="D18" s="77"/>
      <c r="E18" s="76"/>
      <c r="F18" s="78"/>
      <c r="G18" s="78"/>
      <c r="H18" s="78"/>
      <c r="I18" s="78"/>
      <c r="J18" s="78"/>
    </row>
    <row r="19" spans="1:10" s="74" customFormat="1" ht="23.1" customHeight="1">
      <c r="A19" s="113" t="s">
        <v>5</v>
      </c>
      <c r="B19" s="114"/>
      <c r="C19" s="115"/>
      <c r="D19" s="90" t="str">
        <f>IFERROR(AVERAGE(D16:D18),"Auto-calculate")</f>
        <v>Auto-calculate</v>
      </c>
      <c r="E19" s="52"/>
      <c r="F19" s="78"/>
      <c r="G19" s="78"/>
      <c r="H19" s="78"/>
      <c r="I19" s="78"/>
      <c r="J19" s="78"/>
    </row>
    <row r="20" spans="1:10" s="74" customFormat="1" ht="23.1" customHeight="1">
      <c r="A20" s="92" t="s">
        <v>41</v>
      </c>
      <c r="B20" s="93"/>
      <c r="C20" s="93"/>
      <c r="D20" s="93"/>
      <c r="E20" s="94"/>
      <c r="F20" s="78"/>
      <c r="G20" s="78"/>
      <c r="H20" s="78"/>
      <c r="I20" s="78"/>
      <c r="J20" s="78"/>
    </row>
    <row r="21" spans="1:10" s="74" customFormat="1" ht="23.1" customHeight="1">
      <c r="A21" s="98" t="s">
        <v>30</v>
      </c>
      <c r="B21" s="99"/>
      <c r="C21" s="100"/>
      <c r="D21" s="77"/>
      <c r="E21" s="76"/>
      <c r="F21" s="78"/>
      <c r="G21" s="78"/>
      <c r="H21" s="78"/>
      <c r="I21" s="78"/>
      <c r="J21" s="78"/>
    </row>
    <row r="22" spans="1:10" s="74" customFormat="1" ht="23.1" customHeight="1">
      <c r="A22" s="113" t="s">
        <v>6</v>
      </c>
      <c r="B22" s="114"/>
      <c r="C22" s="115"/>
      <c r="D22" s="90" t="str">
        <f>IFERROR(AVERAGE(D21),"Autocalculate")</f>
        <v>Autocalculate</v>
      </c>
      <c r="E22" s="52"/>
      <c r="F22" s="78"/>
      <c r="G22" s="78"/>
      <c r="H22" s="78"/>
      <c r="I22" s="78"/>
      <c r="J22" s="78"/>
    </row>
    <row r="23" spans="1:10" s="74" customFormat="1" ht="23.1" customHeight="1">
      <c r="A23" s="92" t="s">
        <v>63</v>
      </c>
      <c r="B23" s="93"/>
      <c r="C23" s="93"/>
      <c r="D23" s="93"/>
      <c r="E23" s="94"/>
      <c r="F23" s="78"/>
      <c r="G23" s="78"/>
      <c r="H23" s="78"/>
      <c r="I23" s="78"/>
      <c r="J23" s="78"/>
    </row>
    <row r="24" spans="1:10" s="74" customFormat="1" ht="23.1" customHeight="1">
      <c r="A24" s="98" t="s">
        <v>31</v>
      </c>
      <c r="B24" s="99"/>
      <c r="C24" s="100"/>
      <c r="D24" s="77"/>
      <c r="E24" s="76"/>
      <c r="F24" s="78"/>
      <c r="G24" s="78"/>
      <c r="H24" s="78"/>
      <c r="I24" s="78"/>
      <c r="J24" s="78"/>
    </row>
    <row r="25" spans="1:10" s="74" customFormat="1" ht="23.1" customHeight="1">
      <c r="A25" s="113" t="s">
        <v>7</v>
      </c>
      <c r="B25" s="114"/>
      <c r="C25" s="115"/>
      <c r="D25" s="90" t="str">
        <f>IFERROR(AVERAGE(D24),"Auto-calcalate")</f>
        <v>Auto-calcalate</v>
      </c>
      <c r="E25" s="52"/>
      <c r="F25" s="78"/>
      <c r="G25" s="78"/>
      <c r="H25" s="78"/>
      <c r="I25" s="78"/>
      <c r="J25" s="78"/>
    </row>
    <row r="26" spans="1:10" s="74" customFormat="1" ht="23.1" customHeight="1">
      <c r="A26" s="92" t="s">
        <v>40</v>
      </c>
      <c r="B26" s="93"/>
      <c r="C26" s="93"/>
      <c r="D26" s="93"/>
      <c r="E26" s="94"/>
      <c r="F26" s="78"/>
      <c r="G26" s="78"/>
      <c r="H26" s="78"/>
      <c r="I26" s="78"/>
      <c r="J26" s="78"/>
    </row>
    <row r="27" spans="1:10" s="74" customFormat="1" ht="42.75" customHeight="1">
      <c r="A27" s="110" t="s">
        <v>32</v>
      </c>
      <c r="B27" s="111"/>
      <c r="C27" s="112"/>
      <c r="D27" s="77"/>
      <c r="E27" s="76"/>
      <c r="F27" s="78"/>
      <c r="G27" s="78"/>
      <c r="H27" s="78"/>
      <c r="I27" s="78"/>
      <c r="J27" s="78"/>
    </row>
    <row r="28" spans="1:10" s="74" customFormat="1" ht="23.1" customHeight="1">
      <c r="A28" s="98" t="s">
        <v>56</v>
      </c>
      <c r="B28" s="99"/>
      <c r="C28" s="100"/>
      <c r="D28" s="77"/>
      <c r="E28" s="76"/>
      <c r="F28" s="78"/>
      <c r="G28" s="78"/>
      <c r="H28" s="78"/>
      <c r="I28" s="78"/>
      <c r="J28" s="78"/>
    </row>
    <row r="29" spans="1:10" s="74" customFormat="1" ht="23.1" customHeight="1">
      <c r="A29" s="113" t="s">
        <v>10</v>
      </c>
      <c r="B29" s="114"/>
      <c r="C29" s="115"/>
      <c r="D29" s="90" t="str">
        <f>IFERROR(AVERAGE(D27:D28),"Auto-calculate")</f>
        <v>Auto-calculate</v>
      </c>
      <c r="E29" s="52"/>
      <c r="F29" s="78"/>
      <c r="G29" s="78"/>
      <c r="H29" s="78"/>
      <c r="I29" s="78"/>
      <c r="J29" s="78"/>
    </row>
    <row r="30" spans="1:10" s="74" customFormat="1" ht="23.1" customHeight="1" thickBot="1">
      <c r="A30" s="101" t="s">
        <v>11</v>
      </c>
      <c r="B30" s="102"/>
      <c r="C30" s="103"/>
      <c r="D30" s="91" t="str">
        <f>IFERROR(AVERAGE(D8,D9,D10,D11,D12,D13,D16,D17,D18,D21,D24,D27,D28),"Auto-calculate")</f>
        <v>Auto-calculate</v>
      </c>
      <c r="E30" s="79"/>
      <c r="F30" s="78"/>
      <c r="G30" s="78"/>
      <c r="H30" s="78"/>
      <c r="I30" s="78"/>
      <c r="J30" s="78"/>
    </row>
    <row r="31" spans="1:10">
      <c r="A31" s="80"/>
    </row>
    <row r="35" spans="1:10" ht="30" customHeight="1">
      <c r="A35" s="104" t="s">
        <v>64</v>
      </c>
      <c r="B35" s="105"/>
      <c r="C35" s="105"/>
      <c r="D35" s="105"/>
      <c r="E35" s="106"/>
      <c r="F35" s="83"/>
      <c r="G35" s="83"/>
      <c r="H35" s="83"/>
      <c r="I35" s="83"/>
      <c r="J35" s="83"/>
    </row>
  </sheetData>
  <sheetProtection algorithmName="SHA-512" hashValue="0SI1sm0juEKRmoHoeYETZdYb7TH8hX8FEfOQAFUP+tIA7sHSB0O/fHGvXnwkyvfk16fIePkIuZLQBxpNPG7s5w==" saltValue="+iaGNCJmi148vc/VlFvWMw==" spinCount="100000" sheet="1"/>
  <mergeCells count="27">
    <mergeCell ref="A30:C30"/>
    <mergeCell ref="A35:E35"/>
    <mergeCell ref="A6:C6"/>
    <mergeCell ref="A27:C27"/>
    <mergeCell ref="A25:C25"/>
    <mergeCell ref="A22:C22"/>
    <mergeCell ref="A29:C29"/>
    <mergeCell ref="A14:C14"/>
    <mergeCell ref="A19:C19"/>
    <mergeCell ref="A8:C8"/>
    <mergeCell ref="A9:C9"/>
    <mergeCell ref="A10:C10"/>
    <mergeCell ref="A11:C11"/>
    <mergeCell ref="A12:C12"/>
    <mergeCell ref="A13:C13"/>
    <mergeCell ref="A7:E7"/>
    <mergeCell ref="A15:E15"/>
    <mergeCell ref="A1:E1"/>
    <mergeCell ref="A28:C28"/>
    <mergeCell ref="A20:E20"/>
    <mergeCell ref="A23:E23"/>
    <mergeCell ref="A26:E26"/>
    <mergeCell ref="A16:C16"/>
    <mergeCell ref="A17:C17"/>
    <mergeCell ref="A18:C18"/>
    <mergeCell ref="A21:C21"/>
    <mergeCell ref="A24:C24"/>
  </mergeCells>
  <conditionalFormatting sqref="B4 C3">
    <cfRule type="notContainsBlanks" dxfId="2" priority="2">
      <formula>LEN(TRIM(B3))&gt;0</formula>
    </cfRule>
  </conditionalFormatting>
  <conditionalFormatting sqref="D16:D18 D21 D24 D27:D28 D8:D13">
    <cfRule type="notContainsBlanks" dxfId="1" priority="3">
      <formula>LEN(TRIM(D8))&gt;0</formula>
    </cfRule>
  </conditionalFormatting>
  <dataValidations count="2">
    <dataValidation type="decimal" allowBlank="1" showInputMessage="1" showErrorMessage="1" error="ใส่คะแนน 0 ถึง 5 เท่านั้น" sqref="D27:D28 D24 D21 D16:D18 D8:D13">
      <formula1>0</formula1>
      <formula2>5</formula2>
    </dataValidation>
    <dataValidation type="list" allowBlank="1" showInputMessage="1" showErrorMessage="1" sqref="B4 C3">
      <formula1>$G$6:$G$15</formula1>
    </dataValidation>
  </dataValidations>
  <pageMargins left="0.61" right="0.37" top="0.56999999999999995" bottom="0.74803149606299213" header="0.31496062992125984" footer="0.31496062992125984"/>
  <pageSetup paperSize="9" fitToHeight="0" orientation="portrait" r:id="rId1"/>
  <headerFooter>
    <oddFooter>&amp;L &amp;G มหาวิทยาลัยเทคโนโลยีราชมงคลพระนคร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"/>
  <sheetViews>
    <sheetView zoomScale="115" zoomScaleNormal="115" workbookViewId="0">
      <selection activeCell="G11" sqref="G11"/>
    </sheetView>
  </sheetViews>
  <sheetFormatPr defaultColWidth="9" defaultRowHeight="24"/>
  <cols>
    <col min="1" max="1" width="7.85546875" style="13" customWidth="1"/>
    <col min="2" max="2" width="8.140625" style="13" customWidth="1"/>
    <col min="3" max="6" width="14.7109375" style="13" customWidth="1"/>
    <col min="7" max="7" width="26" style="13" customWidth="1"/>
    <col min="8" max="8" width="9" style="13"/>
    <col min="9" max="9" width="13" style="13" customWidth="1"/>
    <col min="10" max="10" width="12.42578125" style="13" customWidth="1"/>
    <col min="11" max="11" width="12.5703125" style="13" customWidth="1"/>
    <col min="12" max="12" width="13" style="13" customWidth="1"/>
    <col min="13" max="13" width="12.5703125" style="13" customWidth="1"/>
    <col min="14" max="16384" width="9" style="13"/>
  </cols>
  <sheetData>
    <row r="1" spans="1:13">
      <c r="A1" s="119" t="s">
        <v>44</v>
      </c>
      <c r="B1" s="120"/>
      <c r="C1" s="120"/>
      <c r="D1" s="120"/>
      <c r="E1" s="120"/>
      <c r="F1" s="120"/>
      <c r="G1" s="121"/>
    </row>
    <row r="2" spans="1:13">
      <c r="A2" s="17"/>
      <c r="B2" s="18" t="s">
        <v>45</v>
      </c>
      <c r="C2" s="122" t="s">
        <v>48</v>
      </c>
      <c r="D2" s="122"/>
      <c r="E2" s="122"/>
      <c r="F2" s="19"/>
      <c r="G2" s="20"/>
    </row>
    <row r="3" spans="1:13" ht="9.9499999999999993" customHeight="1">
      <c r="A3" s="16"/>
      <c r="B3" s="16"/>
      <c r="C3" s="16"/>
      <c r="D3" s="16"/>
      <c r="E3" s="16"/>
      <c r="F3" s="16"/>
      <c r="G3" s="16"/>
    </row>
    <row r="4" spans="1:13" s="35" customFormat="1" ht="66" customHeight="1">
      <c r="A4" s="21" t="s">
        <v>12</v>
      </c>
      <c r="B4" s="116" t="s">
        <v>58</v>
      </c>
      <c r="C4" s="116"/>
      <c r="D4" s="116"/>
      <c r="E4" s="116"/>
      <c r="F4" s="116"/>
      <c r="G4" s="21" t="s">
        <v>14</v>
      </c>
    </row>
    <row r="5" spans="1:13" s="35" customFormat="1" ht="93.75" customHeight="1">
      <c r="A5" s="21"/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2"/>
    </row>
    <row r="6" spans="1:13" ht="24.95" customHeight="1">
      <c r="A6" s="23">
        <v>1</v>
      </c>
      <c r="B6" s="23">
        <v>6</v>
      </c>
      <c r="C6" s="24" t="str">
        <f>IFERROR(AVERAGE('ตารางผลคะแนนตัว -(ผูกสูตร)'!D9,'ตารางผลคะแนนตัว -(ผูกสูตร)'!D10,'ตารางผลคะแนนตัว -(ผูกสูตร)'!D11),"Auto-calculate")</f>
        <v>Auto-calculate</v>
      </c>
      <c r="D6" s="24" t="str">
        <f>IFERROR(AVERAGE('ตารางผลคะแนนตัว -(ผูกสูตร)'!D12,'ตารางผลคะแนนตัว -(ผูกสูตร)'!D13),"Auto-calculate")</f>
        <v>Auto-calculate</v>
      </c>
      <c r="E6" s="24" t="str">
        <f>IF('ตารางผลคะแนนตัว -(ผูกสูตร)'!D8=0,"Auto-calculate",'ตารางผลคะแนนตัว -(ผูกสูตร)'!D8)</f>
        <v>Auto-calculate</v>
      </c>
      <c r="F6" s="24" t="str">
        <f>'ตารางผลคะแนนตัว -(ผูกสูตร)'!D14</f>
        <v>Auto-calculate</v>
      </c>
      <c r="G6" s="25" t="str">
        <f>IF(F6&gt;=4.51,"การดำเนินงานระดับดีมาก",IF(F6&gt;=3.51,"การดำเนินงานระดับดี",IF(F6&gt;=2.51,"การดำเนินงานระดับพอใช้",IF(F6&gt;=1.51,"การดำเนินงานต้องปรับปรุง",IF(F6&gt;=0,"การดำเนินงานต้องปรับปรุงเร่งด่วน")))))</f>
        <v>การดำเนินงานระดับดีมาก</v>
      </c>
      <c r="I6" s="15"/>
    </row>
    <row r="7" spans="1:13" ht="24.95" customHeight="1">
      <c r="A7" s="26">
        <v>2</v>
      </c>
      <c r="B7" s="23">
        <v>3</v>
      </c>
      <c r="C7" s="24" t="str">
        <f>IF('ตารางผลคะแนนตัว -(ผูกสูตร)'!D17=0,"Auto-calculate",'ตารางผลคะแนนตัว -(ผูกสูตร)'!D17)</f>
        <v>Auto-calculate</v>
      </c>
      <c r="D7" s="24" t="str">
        <f>IF('ตารางผลคะแนนตัว -(ผูกสูตร)'!D16=0,"Auto-calculate",'ตารางผลคะแนนตัว -(ผูกสูตร)'!D16)</f>
        <v>Auto-calculate</v>
      </c>
      <c r="E7" s="24" t="str">
        <f>IF('ตารางผลคะแนนตัว -(ผูกสูตร)'!D18=0,"Auto-calculate",'ตารางผลคะแนนตัว -(ผูกสูตร)'!D18)</f>
        <v>Auto-calculate</v>
      </c>
      <c r="F7" s="27" t="str">
        <f>'ตารางผลคะแนนตัว -(ผูกสูตร)'!D19</f>
        <v>Auto-calculate</v>
      </c>
      <c r="G7" s="25" t="str">
        <f t="shared" ref="G7:G11" si="0">IF(F7&gt;=4.51,"การดำเนินงานระดับดีมาก",IF(F7&gt;=3.51,"การดำเนินงานระดับดี",IF(F7&gt;=2.51,"การดำเนินงานระดับพอใช้",IF(F7&gt;=1.51,"การดำเนินงานต้องปรับปรุง",IF(F7&gt;=0,"การดำเนินงานต้องปรับปรุงเร่งด่วน")))))</f>
        <v>การดำเนินงานระดับดีมาก</v>
      </c>
      <c r="I7" s="36" t="s">
        <v>47</v>
      </c>
      <c r="J7" s="36"/>
      <c r="K7" s="36"/>
      <c r="L7" s="11" t="str">
        <f>E10</f>
        <v>-</v>
      </c>
      <c r="M7" s="10"/>
    </row>
    <row r="8" spans="1:13" ht="24.95" customHeight="1">
      <c r="A8" s="23">
        <v>3</v>
      </c>
      <c r="B8" s="23">
        <v>1</v>
      </c>
      <c r="C8" s="28" t="s">
        <v>20</v>
      </c>
      <c r="D8" s="24" t="str">
        <f>IF('ตารางผลคะแนนตัว -(ผูกสูตร)'!D21=0,"Auto-calculate",'ตารางผลคะแนนตัว -(ผูกสูตร)'!D21)</f>
        <v>Auto-calculate</v>
      </c>
      <c r="E8" s="29" t="s">
        <v>20</v>
      </c>
      <c r="F8" s="27" t="str">
        <f>'ตารางผลคะแนนตัว -(ผูกสูตร)'!D22</f>
        <v>Autocalculate</v>
      </c>
      <c r="G8" s="25" t="str">
        <f t="shared" si="0"/>
        <v>การดำเนินงานระดับดีมาก</v>
      </c>
      <c r="I8" s="36" t="s">
        <v>48</v>
      </c>
      <c r="J8" s="36"/>
      <c r="K8" s="36"/>
      <c r="L8" s="11" t="str">
        <f>E9</f>
        <v>-</v>
      </c>
      <c r="M8" s="10"/>
    </row>
    <row r="9" spans="1:13" ht="24.95" customHeight="1">
      <c r="A9" s="23">
        <v>4</v>
      </c>
      <c r="B9" s="23">
        <v>1</v>
      </c>
      <c r="C9" s="28" t="s">
        <v>20</v>
      </c>
      <c r="D9" s="24" t="str">
        <f>IF('ตารางผลคะแนนตัว -(ผูกสูตร)'!D24=0,"Auto-calculate",'ตารางผลคะแนนตัว -(ผูกสูตร)'!D24)</f>
        <v>Auto-calculate</v>
      </c>
      <c r="E9" s="29" t="s">
        <v>20</v>
      </c>
      <c r="F9" s="27" t="str">
        <f>'ตารางผลคะแนนตัว -(ผูกสูตร)'!D25</f>
        <v>Auto-calcalate</v>
      </c>
      <c r="G9" s="25" t="str">
        <f t="shared" si="0"/>
        <v>การดำเนินงานระดับดีมาก</v>
      </c>
      <c r="I9" s="36" t="s">
        <v>49</v>
      </c>
      <c r="J9" s="36"/>
      <c r="K9" s="36"/>
      <c r="L9" s="11" t="str">
        <f>E8</f>
        <v>-</v>
      </c>
      <c r="M9" s="10"/>
    </row>
    <row r="10" spans="1:13" ht="24.95" customHeight="1">
      <c r="A10" s="23">
        <v>5</v>
      </c>
      <c r="B10" s="23">
        <v>2</v>
      </c>
      <c r="C10" s="29" t="s">
        <v>20</v>
      </c>
      <c r="D10" s="24" t="str">
        <f>IFERROR(AVERAGE('ตารางผลคะแนนตัว -(ผูกสูตร)'!D27,'ตารางผลคะแนนตัว -(ผูกสูตร)'!D28),"Auto-calculate")</f>
        <v>Auto-calculate</v>
      </c>
      <c r="E10" s="29" t="s">
        <v>20</v>
      </c>
      <c r="F10" s="27" t="str">
        <f>'ตารางผลคะแนนตัว -(ผูกสูตร)'!D29</f>
        <v>Auto-calculate</v>
      </c>
      <c r="G10" s="25" t="str">
        <f t="shared" si="0"/>
        <v>การดำเนินงานระดับดีมาก</v>
      </c>
      <c r="I10" s="36" t="s">
        <v>50</v>
      </c>
      <c r="J10" s="36"/>
      <c r="K10" s="36"/>
      <c r="L10" s="12" t="str">
        <f>E7</f>
        <v>Auto-calculate</v>
      </c>
      <c r="M10" s="10"/>
    </row>
    <row r="11" spans="1:13" ht="24.95" customHeight="1">
      <c r="A11" s="23" t="s">
        <v>21</v>
      </c>
      <c r="B11" s="23">
        <v>13</v>
      </c>
      <c r="C11" s="24" t="str">
        <f>IFERROR(AVERAGE('ตารางผลคะแนนตัว -(ผูกสูตร)'!D9,'ตารางผลคะแนนตัว -(ผูกสูตร)'!D10,'ตารางผลคะแนนตัว -(ผูกสูตร)'!D11,'ตารางผลคะแนนตัว -(ผูกสูตร)'!D17),"Auto-calate")</f>
        <v>Auto-calate</v>
      </c>
      <c r="D11" s="24" t="str">
        <f>IFERROR(AVERAGE('ตารางผลคะแนนตัว -(ผูกสูตร)'!D12,'ตารางผลคะแนนตัว -(ผูกสูตร)'!D13,'ตารางผลคะแนนตัว -(ผูกสูตร)'!D16,'ตารางผลคะแนนตัว -(ผูกสูตร)'!D21,'ตารางผลคะแนนตัว -(ผูกสูตร)'!D24,'ตารางผลคะแนนตัว -(ผูกสูตร)'!D27,'ตารางผลคะแนนตัว -(ผูกสูตร)'!D28),"Auto-calculate")</f>
        <v>Auto-calculate</v>
      </c>
      <c r="E11" s="24" t="str">
        <f>IFERROR(AVERAGE('ตารางผลคะแนนตัว -(ผูกสูตร)'!D8,'ตารางผลคะแนนตัว -(ผูกสูตร)'!D18),"Auto-calculate")</f>
        <v>Auto-calculate</v>
      </c>
      <c r="F11" s="30" t="str">
        <f>'ตารางผลคะแนนตัว -(ผูกสูตร)'!D30</f>
        <v>Auto-calculate</v>
      </c>
      <c r="G11" s="31" t="str">
        <f t="shared" si="0"/>
        <v>การดำเนินงานระดับดีมาก</v>
      </c>
      <c r="I11" s="36" t="s">
        <v>51</v>
      </c>
      <c r="J11" s="36"/>
      <c r="K11" s="36"/>
      <c r="L11" s="12" t="str">
        <f>E6</f>
        <v>Auto-calculate</v>
      </c>
      <c r="M11" s="10"/>
    </row>
    <row r="12" spans="1:13" ht="66" customHeight="1">
      <c r="A12" s="117" t="s">
        <v>14</v>
      </c>
      <c r="B12" s="118"/>
      <c r="C12" s="32" t="str">
        <f>IF(C11&gt;=4.51,"การดำเนินงานระดับดีมาก",IF(C11&gt;=3.51,"การดำเนินงานระดับดี",IF(C11&gt;=2.51,"การดำเนินงานระดับพอใช้",IF(C11&gt;=1.51,"การดำเนินงานต้องปรับปรุง",IF(C11&gt;=0,"การดำเนินงานต้องปรับปรุงเร่งด่วน")))))</f>
        <v>การดำเนินงานระดับดีมาก</v>
      </c>
      <c r="D12" s="32" t="str">
        <f>IF(D11&gt;=4.51,"การดำเนินงานระดับดีมาก",IF(D11&gt;=3.51,"การดำเนินงานระดับดี",IF(D11&gt;=2.51,"การดำเนินงานระดับพอใช้",IF(D11&gt;=1.51,"การดำเนินงานต้องปรับปรุง",IF(D11&gt;=0,"การดำเนินงานต้องปรับปรุงเร่งด่วน")))))</f>
        <v>การดำเนินงานระดับดีมาก</v>
      </c>
      <c r="E12" s="32" t="str">
        <f>IF(E11&gt;=4.51,"การดำเนินงานระดับดีมาก",IF(E11&gt;=3.51,"การดำเนินงานระดับดี",IF(E11&gt;=2.51,"การดำเนินงานระดับพอใช้",IF(E11&gt;=1.51,"การดำเนินงานต้องปรับปรุง",IF(E11&gt;=0,"การดำเนินงานต้องปรับปรุงเร่งด่วน")))))</f>
        <v>การดำเนินงานระดับดีมาก</v>
      </c>
      <c r="F12" s="33"/>
      <c r="G12" s="33"/>
      <c r="I12" s="36" t="s">
        <v>52</v>
      </c>
      <c r="J12" s="36"/>
      <c r="K12" s="36"/>
      <c r="L12" s="11" t="s">
        <v>18</v>
      </c>
      <c r="M12" s="10"/>
    </row>
    <row r="13" spans="1:13">
      <c r="A13" s="13" t="s">
        <v>22</v>
      </c>
      <c r="B13" s="34"/>
      <c r="I13" s="36" t="s">
        <v>53</v>
      </c>
      <c r="J13" s="36"/>
      <c r="K13" s="36"/>
      <c r="L13" s="12" t="str">
        <f>E11</f>
        <v>Auto-calculate</v>
      </c>
      <c r="M13" s="10"/>
    </row>
    <row r="14" spans="1:13">
      <c r="I14" s="36" t="s">
        <v>54</v>
      </c>
      <c r="J14" s="36"/>
      <c r="K14" s="36"/>
      <c r="L14" s="10"/>
      <c r="M14" s="10"/>
    </row>
    <row r="15" spans="1:13">
      <c r="C15" s="37"/>
      <c r="I15" s="36" t="s">
        <v>55</v>
      </c>
      <c r="J15" s="36"/>
      <c r="K15" s="36"/>
      <c r="L15" s="10" t="s">
        <v>35</v>
      </c>
      <c r="M15" s="10" t="s">
        <v>36</v>
      </c>
    </row>
    <row r="16" spans="1:13">
      <c r="I16" s="12" t="str">
        <f>$F$6</f>
        <v>Auto-calculate</v>
      </c>
      <c r="J16" s="12" t="str">
        <f>$F$7</f>
        <v>Auto-calculate</v>
      </c>
      <c r="K16" s="12" t="str">
        <f>$F$8</f>
        <v>Autocalculate</v>
      </c>
      <c r="L16" s="12" t="str">
        <f>$F$9</f>
        <v>Auto-calcalate</v>
      </c>
      <c r="M16" s="12" t="str">
        <f>$F$10</f>
        <v>Auto-calculate</v>
      </c>
    </row>
    <row r="17" spans="9:12">
      <c r="I17" s="15"/>
      <c r="J17" s="15"/>
      <c r="K17" s="15"/>
      <c r="L17" s="15"/>
    </row>
  </sheetData>
  <sheetProtection algorithmName="SHA-512" hashValue="Qo6Uqf2BffuSplUr9Z3/1IuB+QlVzBshU/RozTXBChJsI4173CANciYf4919R8u/cp+DTWjUqzQGuoVecRx40Q==" saltValue="CusAuR+hGehb4bjJ8NZe/g==" spinCount="100000" sheet="1" objects="1" scenarios="1"/>
  <mergeCells count="4">
    <mergeCell ref="B4:F4"/>
    <mergeCell ref="A12:B12"/>
    <mergeCell ref="A1:G1"/>
    <mergeCell ref="C2:E2"/>
  </mergeCells>
  <conditionalFormatting sqref="C2">
    <cfRule type="notContainsBlanks" dxfId="0" priority="1">
      <formula>LEN(TRIM(C2))&gt;0</formula>
    </cfRule>
  </conditionalFormatting>
  <dataValidations count="1">
    <dataValidation type="list" allowBlank="1" showInputMessage="1" showErrorMessage="1" sqref="C2:E2">
      <formula1>$I$6:$I$15</formula1>
    </dataValidation>
  </dataValidations>
  <pageMargins left="0.52" right="0.37" top="0.38" bottom="0.56000000000000005" header="0.31496062992125984" footer="0.17"/>
  <pageSetup paperSize="9" scale="93" fitToHeight="0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6"/>
  <sheetViews>
    <sheetView zoomScale="130" zoomScaleNormal="130" workbookViewId="0">
      <selection activeCell="A23" sqref="A23"/>
    </sheetView>
  </sheetViews>
  <sheetFormatPr defaultColWidth="9" defaultRowHeight="21.75"/>
  <cols>
    <col min="1" max="1" width="58.7109375" style="5" customWidth="1"/>
    <col min="2" max="2" width="12.5703125" style="6" customWidth="1"/>
    <col min="3" max="3" width="14.42578125" style="2" customWidth="1"/>
    <col min="4" max="8" width="9" style="1"/>
    <col min="9" max="16384" width="9" style="2"/>
  </cols>
  <sheetData>
    <row r="1" spans="1:8">
      <c r="A1" s="123" t="s">
        <v>60</v>
      </c>
      <c r="B1" s="123"/>
      <c r="C1" s="123"/>
    </row>
    <row r="2" spans="1:8" ht="23.25" customHeight="1">
      <c r="A2" s="124" t="s">
        <v>38</v>
      </c>
      <c r="B2" s="124"/>
      <c r="C2" s="124"/>
    </row>
    <row r="3" spans="1:8" s="4" customFormat="1" ht="24.95" customHeight="1">
      <c r="A3" s="44" t="s">
        <v>0</v>
      </c>
      <c r="B3" s="45" t="s">
        <v>1</v>
      </c>
      <c r="C3" s="46" t="s">
        <v>2</v>
      </c>
      <c r="D3" s="3"/>
      <c r="E3" s="3"/>
      <c r="F3" s="3"/>
      <c r="G3" s="3"/>
      <c r="H3" s="3"/>
    </row>
    <row r="4" spans="1:8" s="4" customFormat="1" ht="24.95" customHeight="1">
      <c r="A4" s="47" t="s">
        <v>28</v>
      </c>
      <c r="B4" s="48"/>
      <c r="C4" s="49"/>
      <c r="D4" s="3"/>
      <c r="E4" s="3"/>
      <c r="F4" s="3"/>
      <c r="G4" s="3"/>
      <c r="H4" s="3"/>
    </row>
    <row r="5" spans="1:8" s="4" customFormat="1" ht="24.95" customHeight="1">
      <c r="A5" s="47" t="s">
        <v>42</v>
      </c>
      <c r="B5" s="48"/>
      <c r="C5" s="49"/>
      <c r="D5" s="3"/>
      <c r="E5" s="3"/>
      <c r="F5" s="3"/>
      <c r="G5" s="3"/>
      <c r="H5" s="3"/>
    </row>
    <row r="6" spans="1:8" s="4" customFormat="1" ht="24.95" customHeight="1">
      <c r="A6" s="47" t="s">
        <v>43</v>
      </c>
      <c r="B6" s="48"/>
      <c r="C6" s="49"/>
      <c r="D6" s="3"/>
      <c r="E6" s="3"/>
      <c r="F6" s="3"/>
      <c r="G6" s="3"/>
      <c r="H6" s="3"/>
    </row>
    <row r="7" spans="1:8" s="4" customFormat="1" ht="24.95" customHeight="1">
      <c r="A7" s="47" t="s">
        <v>23</v>
      </c>
      <c r="B7" s="48"/>
      <c r="C7" s="49"/>
      <c r="D7" s="3"/>
      <c r="E7" s="3"/>
      <c r="F7" s="3"/>
      <c r="G7" s="3"/>
      <c r="H7" s="3"/>
    </row>
    <row r="8" spans="1:8" s="4" customFormat="1" ht="24.95" customHeight="1">
      <c r="A8" s="47" t="s">
        <v>24</v>
      </c>
      <c r="B8" s="48"/>
      <c r="C8" s="49"/>
      <c r="D8" s="3"/>
      <c r="E8" s="3"/>
      <c r="F8" s="3"/>
      <c r="G8" s="3"/>
      <c r="H8" s="3"/>
    </row>
    <row r="9" spans="1:8" s="4" customFormat="1" ht="24.95" customHeight="1">
      <c r="A9" s="47" t="s">
        <v>25</v>
      </c>
      <c r="B9" s="48"/>
      <c r="C9" s="49"/>
      <c r="D9" s="3"/>
      <c r="E9" s="3"/>
      <c r="F9" s="3"/>
      <c r="G9" s="3"/>
      <c r="H9" s="3"/>
    </row>
    <row r="10" spans="1:8" s="4" customFormat="1" ht="24.95" customHeight="1">
      <c r="A10" s="50" t="s">
        <v>3</v>
      </c>
      <c r="B10" s="51"/>
      <c r="C10" s="52"/>
      <c r="D10" s="3"/>
      <c r="E10" s="3"/>
      <c r="F10" s="3"/>
      <c r="G10" s="3"/>
      <c r="H10" s="3"/>
    </row>
    <row r="11" spans="1:8" s="4" customFormat="1" ht="24.95" customHeight="1">
      <c r="A11" s="53" t="s">
        <v>4</v>
      </c>
      <c r="B11" s="45"/>
      <c r="C11" s="54"/>
      <c r="D11" s="3"/>
      <c r="E11" s="3"/>
      <c r="F11" s="3"/>
      <c r="G11" s="3"/>
      <c r="H11" s="3"/>
    </row>
    <row r="12" spans="1:8" s="4" customFormat="1" ht="36.75" customHeight="1">
      <c r="A12" s="47" t="s">
        <v>26</v>
      </c>
      <c r="B12" s="55"/>
      <c r="C12" s="49"/>
      <c r="D12" s="3"/>
      <c r="E12" s="3"/>
      <c r="F12" s="3"/>
      <c r="G12" s="3"/>
      <c r="H12" s="3"/>
    </row>
    <row r="13" spans="1:8" s="4" customFormat="1" ht="24.95" customHeight="1">
      <c r="A13" s="47" t="s">
        <v>27</v>
      </c>
      <c r="B13" s="55"/>
      <c r="C13" s="49"/>
      <c r="D13" s="3"/>
      <c r="E13" s="3"/>
      <c r="F13" s="3"/>
      <c r="G13" s="3"/>
      <c r="H13" s="3"/>
    </row>
    <row r="14" spans="1:8" s="4" customFormat="1" ht="24.95" customHeight="1">
      <c r="A14" s="47" t="s">
        <v>29</v>
      </c>
      <c r="B14" s="55"/>
      <c r="C14" s="49"/>
      <c r="D14" s="3"/>
      <c r="E14" s="3"/>
      <c r="F14" s="3"/>
      <c r="G14" s="3"/>
      <c r="H14" s="3"/>
    </row>
    <row r="15" spans="1:8" s="4" customFormat="1" ht="24.95" customHeight="1">
      <c r="A15" s="50" t="s">
        <v>5</v>
      </c>
      <c r="B15" s="51"/>
      <c r="C15" s="52"/>
      <c r="D15" s="3"/>
      <c r="E15" s="3"/>
      <c r="F15" s="3"/>
      <c r="G15" s="3"/>
      <c r="H15" s="3"/>
    </row>
    <row r="16" spans="1:8" s="4" customFormat="1" ht="24.95" customHeight="1">
      <c r="A16" s="56" t="s">
        <v>61</v>
      </c>
      <c r="B16" s="45"/>
      <c r="C16" s="54"/>
      <c r="D16" s="3"/>
      <c r="E16" s="3"/>
      <c r="F16" s="3"/>
      <c r="G16" s="3"/>
      <c r="H16" s="3"/>
    </row>
    <row r="17" spans="1:8" s="4" customFormat="1" ht="24.95" customHeight="1">
      <c r="A17" s="47" t="s">
        <v>30</v>
      </c>
      <c r="B17" s="55"/>
      <c r="C17" s="49"/>
      <c r="D17" s="3"/>
      <c r="E17" s="3"/>
      <c r="F17" s="3"/>
      <c r="G17" s="3"/>
      <c r="H17" s="3"/>
    </row>
    <row r="18" spans="1:8" s="4" customFormat="1" ht="24.95" customHeight="1">
      <c r="A18" s="50" t="s">
        <v>6</v>
      </c>
      <c r="B18" s="51"/>
      <c r="C18" s="52"/>
      <c r="D18" s="3"/>
      <c r="E18" s="3"/>
      <c r="F18" s="3"/>
      <c r="G18" s="3"/>
      <c r="H18" s="3"/>
    </row>
    <row r="19" spans="1:8" s="4" customFormat="1" ht="24.95" customHeight="1">
      <c r="A19" s="53" t="s">
        <v>62</v>
      </c>
      <c r="B19" s="45"/>
      <c r="C19" s="54"/>
      <c r="D19" s="3"/>
      <c r="E19" s="3"/>
      <c r="F19" s="3"/>
      <c r="G19" s="3"/>
      <c r="H19" s="3"/>
    </row>
    <row r="20" spans="1:8" s="4" customFormat="1" ht="24.95" customHeight="1">
      <c r="A20" s="47" t="s">
        <v>31</v>
      </c>
      <c r="B20" s="55"/>
      <c r="C20" s="49"/>
      <c r="D20" s="3"/>
      <c r="E20" s="3"/>
      <c r="F20" s="3"/>
      <c r="G20" s="3"/>
      <c r="H20" s="3"/>
    </row>
    <row r="21" spans="1:8" s="4" customFormat="1" ht="24.95" customHeight="1">
      <c r="A21" s="50" t="s">
        <v>7</v>
      </c>
      <c r="B21" s="51"/>
      <c r="C21" s="52"/>
      <c r="D21" s="3"/>
      <c r="E21" s="3"/>
      <c r="F21" s="3"/>
      <c r="G21" s="3"/>
      <c r="H21" s="3"/>
    </row>
    <row r="22" spans="1:8" s="4" customFormat="1" ht="24.95" customHeight="1">
      <c r="A22" s="53" t="s">
        <v>8</v>
      </c>
      <c r="B22" s="45"/>
      <c r="C22" s="54"/>
      <c r="D22" s="3"/>
      <c r="E22" s="3"/>
      <c r="F22" s="3"/>
      <c r="G22" s="3"/>
      <c r="H22" s="3"/>
    </row>
    <row r="23" spans="1:8" s="4" customFormat="1" ht="39.950000000000003" customHeight="1">
      <c r="A23" s="47" t="s">
        <v>32</v>
      </c>
      <c r="B23" s="55"/>
      <c r="C23" s="49"/>
      <c r="D23" s="3"/>
      <c r="E23" s="3"/>
      <c r="F23" s="3"/>
      <c r="G23" s="3"/>
      <c r="H23" s="3"/>
    </row>
    <row r="24" spans="1:8" s="4" customFormat="1" ht="24.95" customHeight="1">
      <c r="A24" s="47" t="s">
        <v>9</v>
      </c>
      <c r="B24" s="55"/>
      <c r="C24" s="49"/>
      <c r="D24" s="3"/>
      <c r="E24" s="3"/>
      <c r="F24" s="3"/>
      <c r="G24" s="3"/>
      <c r="H24" s="3"/>
    </row>
    <row r="25" spans="1:8" s="4" customFormat="1" ht="24.95" customHeight="1">
      <c r="A25" s="50" t="s">
        <v>10</v>
      </c>
      <c r="B25" s="51"/>
      <c r="C25" s="52"/>
      <c r="D25" s="3"/>
      <c r="E25" s="3"/>
      <c r="F25" s="3"/>
      <c r="G25" s="3"/>
      <c r="H25" s="3"/>
    </row>
    <row r="26" spans="1:8" s="4" customFormat="1" ht="24.95" customHeight="1">
      <c r="A26" s="57" t="s">
        <v>11</v>
      </c>
      <c r="B26" s="58"/>
      <c r="C26" s="59"/>
      <c r="D26" s="3"/>
      <c r="E26" s="3"/>
      <c r="F26" s="3"/>
      <c r="G26" s="3"/>
      <c r="H26" s="3"/>
    </row>
  </sheetData>
  <mergeCells count="2">
    <mergeCell ref="A1:C1"/>
    <mergeCell ref="A2:C2"/>
  </mergeCells>
  <pageMargins left="0.55000000000000004" right="0.47" top="0.75" bottom="0.75" header="0.3" footer="0.3"/>
  <pageSetup paperSize="9" orientation="portrait" r:id="rId1"/>
  <headerFooter>
    <oddFooter>&amp;L &amp;G มหาวิทยาลัยเทคโนโลยีราชมงคลพระนคร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17"/>
  <sheetViews>
    <sheetView zoomScale="115" zoomScaleNormal="115" workbookViewId="0">
      <selection activeCell="G7" sqref="G7"/>
    </sheetView>
  </sheetViews>
  <sheetFormatPr defaultColWidth="9" defaultRowHeight="17.25"/>
  <cols>
    <col min="1" max="1" width="8.42578125" style="7" customWidth="1"/>
    <col min="2" max="2" width="9" style="7"/>
    <col min="3" max="6" width="10.5703125" style="7" customWidth="1"/>
    <col min="7" max="7" width="31.28515625" style="7" customWidth="1"/>
    <col min="8" max="8" width="9" style="7"/>
    <col min="9" max="9" width="13" style="7" customWidth="1"/>
    <col min="10" max="10" width="12.42578125" style="7" customWidth="1"/>
    <col min="11" max="11" width="12.5703125" style="7" customWidth="1"/>
    <col min="12" max="12" width="13" style="7" customWidth="1"/>
    <col min="13" max="13" width="12.5703125" style="7" customWidth="1"/>
    <col min="14" max="16384" width="9" style="7"/>
  </cols>
  <sheetData>
    <row r="1" spans="1:13" ht="24">
      <c r="A1" s="125" t="s">
        <v>59</v>
      </c>
      <c r="B1" s="125"/>
      <c r="C1" s="125"/>
      <c r="D1" s="125"/>
      <c r="E1" s="125"/>
      <c r="F1" s="125"/>
      <c r="G1" s="125"/>
    </row>
    <row r="2" spans="1:13" ht="24">
      <c r="A2" s="126" t="e">
        <f>'ตารางผลคะแนนตัว -(ผูกสูตร)'!B3:E3</f>
        <v>#VALUE!</v>
      </c>
      <c r="B2" s="126"/>
      <c r="C2" s="126"/>
      <c r="D2" s="126"/>
      <c r="E2" s="126"/>
      <c r="F2" s="126"/>
      <c r="G2" s="126"/>
    </row>
    <row r="3" spans="1:13" s="8" customFormat="1" ht="66" customHeight="1">
      <c r="A3" s="38" t="s">
        <v>12</v>
      </c>
      <c r="B3" s="127" t="s">
        <v>13</v>
      </c>
      <c r="C3" s="127"/>
      <c r="D3" s="127"/>
      <c r="E3" s="127"/>
      <c r="F3" s="127"/>
      <c r="G3" s="38" t="s">
        <v>14</v>
      </c>
    </row>
    <row r="4" spans="1:13" s="8" customFormat="1" ht="90.75" customHeight="1">
      <c r="A4" s="38"/>
      <c r="B4" s="38" t="s">
        <v>15</v>
      </c>
      <c r="C4" s="38" t="s">
        <v>16</v>
      </c>
      <c r="D4" s="38" t="s">
        <v>17</v>
      </c>
      <c r="E4" s="38" t="s">
        <v>18</v>
      </c>
      <c r="F4" s="38" t="s">
        <v>19</v>
      </c>
      <c r="G4" s="39"/>
    </row>
    <row r="5" spans="1:13" ht="24.95" customHeight="1">
      <c r="A5" s="23">
        <v>1</v>
      </c>
      <c r="B5" s="23">
        <v>6</v>
      </c>
      <c r="C5" s="40"/>
      <c r="D5" s="40"/>
      <c r="E5" s="24"/>
      <c r="F5" s="24"/>
      <c r="G5" s="25"/>
      <c r="I5" s="9"/>
    </row>
    <row r="6" spans="1:13" ht="24.95" customHeight="1">
      <c r="A6" s="26">
        <v>2</v>
      </c>
      <c r="B6" s="23">
        <v>3</v>
      </c>
      <c r="C6" s="24"/>
      <c r="D6" s="24"/>
      <c r="E6" s="24"/>
      <c r="F6" s="27"/>
      <c r="G6" s="25"/>
      <c r="I6" s="10" t="s">
        <v>36</v>
      </c>
      <c r="J6" s="11" t="str">
        <f>C9</f>
        <v>-</v>
      </c>
      <c r="K6" s="11">
        <f>D9</f>
        <v>0</v>
      </c>
      <c r="L6" s="11" t="str">
        <f>E9</f>
        <v>-</v>
      </c>
      <c r="M6" s="10"/>
    </row>
    <row r="7" spans="1:13" ht="24.95" customHeight="1">
      <c r="A7" s="23">
        <v>3</v>
      </c>
      <c r="B7" s="23">
        <v>1</v>
      </c>
      <c r="C7" s="41" t="s">
        <v>20</v>
      </c>
      <c r="D7" s="24"/>
      <c r="E7" s="42" t="s">
        <v>20</v>
      </c>
      <c r="F7" s="27"/>
      <c r="G7" s="25"/>
      <c r="I7" s="10" t="s">
        <v>35</v>
      </c>
      <c r="J7" s="11" t="str">
        <f>C8</f>
        <v>-</v>
      </c>
      <c r="K7" s="11">
        <f>D8</f>
        <v>0</v>
      </c>
      <c r="L7" s="11" t="str">
        <f>E8</f>
        <v>-</v>
      </c>
      <c r="M7" s="10"/>
    </row>
    <row r="8" spans="1:13" ht="24.95" customHeight="1">
      <c r="A8" s="23">
        <v>4</v>
      </c>
      <c r="B8" s="23">
        <v>1</v>
      </c>
      <c r="C8" s="41" t="s">
        <v>20</v>
      </c>
      <c r="D8" s="24"/>
      <c r="E8" s="42" t="s">
        <v>20</v>
      </c>
      <c r="F8" s="27"/>
      <c r="G8" s="25"/>
      <c r="I8" s="10" t="s">
        <v>34</v>
      </c>
      <c r="J8" s="11" t="str">
        <f>C7</f>
        <v>-</v>
      </c>
      <c r="K8" s="11">
        <f>D7</f>
        <v>0</v>
      </c>
      <c r="L8" s="11" t="str">
        <f>E7</f>
        <v>-</v>
      </c>
      <c r="M8" s="10"/>
    </row>
    <row r="9" spans="1:13" ht="24.95" customHeight="1">
      <c r="A9" s="23">
        <v>5</v>
      </c>
      <c r="B9" s="23">
        <v>2</v>
      </c>
      <c r="C9" s="42" t="s">
        <v>20</v>
      </c>
      <c r="D9" s="40"/>
      <c r="E9" s="42" t="s">
        <v>20</v>
      </c>
      <c r="F9" s="27"/>
      <c r="G9" s="25"/>
      <c r="I9" s="10" t="s">
        <v>33</v>
      </c>
      <c r="J9" s="12">
        <f>C6</f>
        <v>0</v>
      </c>
      <c r="K9" s="12">
        <f>D6</f>
        <v>0</v>
      </c>
      <c r="L9" s="12">
        <f>E6</f>
        <v>0</v>
      </c>
      <c r="M9" s="10"/>
    </row>
    <row r="10" spans="1:13" ht="24.95" customHeight="1">
      <c r="A10" s="23" t="s">
        <v>21</v>
      </c>
      <c r="B10" s="23">
        <v>13</v>
      </c>
      <c r="C10" s="24"/>
      <c r="D10" s="24"/>
      <c r="E10" s="24"/>
      <c r="F10" s="43"/>
      <c r="G10" s="33"/>
      <c r="I10" s="10" t="s">
        <v>37</v>
      </c>
      <c r="J10" s="12">
        <f>C5</f>
        <v>0</v>
      </c>
      <c r="K10" s="12">
        <f>D5</f>
        <v>0</v>
      </c>
      <c r="L10" s="12">
        <f>E5</f>
        <v>0</v>
      </c>
      <c r="M10" s="10"/>
    </row>
    <row r="11" spans="1:13" ht="24.95" customHeight="1">
      <c r="A11" s="117" t="s">
        <v>14</v>
      </c>
      <c r="B11" s="118"/>
      <c r="C11" s="43"/>
      <c r="D11" s="43"/>
      <c r="E11" s="43"/>
      <c r="F11" s="24"/>
      <c r="G11" s="33"/>
      <c r="I11" s="10"/>
      <c r="J11" s="11" t="s">
        <v>16</v>
      </c>
      <c r="K11" s="11" t="s">
        <v>17</v>
      </c>
      <c r="L11" s="11" t="s">
        <v>18</v>
      </c>
      <c r="M11" s="10"/>
    </row>
    <row r="12" spans="1:13" ht="24">
      <c r="A12" s="2" t="s">
        <v>22</v>
      </c>
      <c r="B12" s="34"/>
      <c r="C12" s="13"/>
      <c r="D12" s="13"/>
      <c r="E12" s="13"/>
      <c r="F12" s="13"/>
      <c r="G12" s="13"/>
      <c r="I12" s="10"/>
      <c r="J12" s="12">
        <f>C10</f>
        <v>0</v>
      </c>
      <c r="K12" s="12">
        <f>D10</f>
        <v>0</v>
      </c>
      <c r="L12" s="12">
        <f>E10</f>
        <v>0</v>
      </c>
      <c r="M12" s="10"/>
    </row>
    <row r="13" spans="1:13" ht="24">
      <c r="I13" s="10"/>
      <c r="J13" s="10"/>
      <c r="K13" s="10"/>
      <c r="L13" s="10"/>
      <c r="M13" s="10"/>
    </row>
    <row r="14" spans="1:13" ht="24">
      <c r="C14" s="14"/>
      <c r="I14" s="10" t="s">
        <v>37</v>
      </c>
      <c r="J14" s="10" t="s">
        <v>33</v>
      </c>
      <c r="K14" s="10" t="s">
        <v>34</v>
      </c>
      <c r="L14" s="10" t="s">
        <v>35</v>
      </c>
      <c r="M14" s="10" t="s">
        <v>36</v>
      </c>
    </row>
    <row r="15" spans="1:13" ht="24">
      <c r="I15" s="12">
        <f>$F$5</f>
        <v>0</v>
      </c>
      <c r="J15" s="12">
        <f>$F$6</f>
        <v>0</v>
      </c>
      <c r="K15" s="12">
        <f>$F$7</f>
        <v>0</v>
      </c>
      <c r="L15" s="12">
        <f>$F$8</f>
        <v>0</v>
      </c>
      <c r="M15" s="12">
        <f>$F$9</f>
        <v>0</v>
      </c>
    </row>
    <row r="16" spans="1:13" ht="24">
      <c r="I16" s="15"/>
      <c r="J16" s="15"/>
      <c r="K16" s="15"/>
      <c r="L16" s="15"/>
      <c r="M16" s="13"/>
    </row>
    <row r="17" spans="9:13" ht="24">
      <c r="I17" s="13"/>
      <c r="J17" s="13"/>
      <c r="K17" s="13"/>
      <c r="L17" s="13"/>
      <c r="M17" s="13"/>
    </row>
  </sheetData>
  <mergeCells count="4">
    <mergeCell ref="A1:G1"/>
    <mergeCell ref="A2:G2"/>
    <mergeCell ref="B3:F3"/>
    <mergeCell ref="A11:B11"/>
  </mergeCells>
  <pageMargins left="0.59" right="0.46" top="0.38" bottom="0.56000000000000005" header="0.31496062992125984" footer="0.17"/>
  <pageSetup paperSize="9" scale="94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ตารางผลคะแนนตัว -(ผูกสูตร)</vt:lpstr>
      <vt:lpstr>ตาราง  IPO -คณะ (ผูกสูตร)</vt:lpstr>
      <vt:lpstr>ตารางผลคะแนนตัว (ไม่ผกสูตร)</vt:lpstr>
      <vt:lpstr>ตาราง  IPO -คณะ (ไม่ผูกสูตร)</vt:lpstr>
      <vt:lpstr>'ตาราง  IPO -คณะ (ผูกสูตร)'!Print_Area</vt:lpstr>
      <vt:lpstr>'ตาราง  IPO -คณะ (ไม่ผูกสูตร)'!Print_Area</vt:lpstr>
      <vt:lpstr>'ตารางผลคะแนนตัว -(ผูกสูตร)'!Print_Area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P-Live b</cp:lastModifiedBy>
  <cp:lastPrinted>2020-04-30T09:17:29Z</cp:lastPrinted>
  <dcterms:created xsi:type="dcterms:W3CDTF">2015-09-09T08:37:30Z</dcterms:created>
  <dcterms:modified xsi:type="dcterms:W3CDTF">2020-05-01T08:11:27Z</dcterms:modified>
</cp:coreProperties>
</file>