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-QA\Google Drive\1.งานสำนักประกันคุณภาพ\6.สกอ 60\Excel ตาราง IPO 59\"/>
    </mc:Choice>
  </mc:AlternateContent>
  <bookViews>
    <workbookView xWindow="480" yWindow="30" windowWidth="22995" windowHeight="10050"/>
  </bookViews>
  <sheets>
    <sheet name="ตารางผลคะแนนตัว -ระดับสถาบัน" sheetId="1" r:id="rId1"/>
    <sheet name="ตาราง  IPO -สถาบัน (ผูกสูตร)" sheetId="2" r:id="rId2"/>
  </sheets>
  <calcPr calcId="162913"/>
</workbook>
</file>

<file path=xl/calcChain.xml><?xml version="1.0" encoding="utf-8"?>
<calcChain xmlns="http://schemas.openxmlformats.org/spreadsheetml/2006/main">
  <c r="E10" i="2" l="1"/>
  <c r="E11" i="2" s="1"/>
  <c r="C10" i="2" l="1"/>
  <c r="C11" i="2" s="1"/>
  <c r="D10" i="2"/>
  <c r="D11" i="2" s="1"/>
  <c r="E9" i="2"/>
  <c r="D8" i="2"/>
  <c r="D7" i="2"/>
  <c r="E6" i="2"/>
  <c r="D6" i="2"/>
  <c r="C6" i="2"/>
  <c r="E5" i="2"/>
  <c r="C5" i="2"/>
  <c r="D5" i="2"/>
  <c r="D9" i="2"/>
  <c r="F10" i="2"/>
  <c r="G10" i="2" s="1"/>
  <c r="F9" i="2"/>
  <c r="G9" i="2" s="1"/>
  <c r="F6" i="2"/>
  <c r="G6" i="2" s="1"/>
  <c r="F5" i="2"/>
  <c r="G5" i="2" s="1"/>
  <c r="B28" i="1"/>
  <c r="B27" i="1"/>
  <c r="B22" i="1"/>
  <c r="B19" i="1"/>
  <c r="B16" i="1"/>
  <c r="B11" i="1"/>
  <c r="F7" i="2" l="1"/>
  <c r="G7" i="2" s="1"/>
  <c r="F8" i="2"/>
  <c r="G8" i="2" s="1"/>
</calcChain>
</file>

<file path=xl/comments1.xml><?xml version="1.0" encoding="utf-8"?>
<comments xmlns="http://schemas.openxmlformats.org/spreadsheetml/2006/main">
  <authors>
    <author>Lenovo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 xml:space="preserve">ค่าเฉลี่ยตัวบ่งชี้ 1.2 , 1.3,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>
      <text>
        <r>
          <rPr>
            <sz val="9"/>
            <color indexed="81"/>
            <rFont val="Tahoma"/>
            <family val="2"/>
          </rPr>
          <t xml:space="preserve">ค่าเฉลี่ยตัวบ่งชี้ 1.4, 1.5
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ตัวบ่งชี้ 1.1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ตัวบ่งชี้ 2.2</t>
        </r>
      </text>
    </comment>
    <comment ref="D6" authorId="0" shapeId="0">
      <text>
        <r>
          <rPr>
            <sz val="9"/>
            <color indexed="81"/>
            <rFont val="Tahoma"/>
            <family val="2"/>
          </rPr>
          <t xml:space="preserve">ตัวบ่งชี้ 2.1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ตัวบ่งชี้ 2.3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ตัวบ่งชี้ 3.1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ตัวบ่งชี้ 4.1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5.1, 5.3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 xml:space="preserve">ตัวบ่งชี้ 5.2
</t>
        </r>
      </text>
    </comment>
  </commentList>
</comments>
</file>

<file path=xl/sharedStrings.xml><?xml version="1.0" encoding="utf-8"?>
<sst xmlns="http://schemas.openxmlformats.org/spreadsheetml/2006/main" count="46" uniqueCount="41">
  <si>
    <t>คะแนนเฉลี่ยของผลการประเมินองค์ประกอบที่ 1-5 (รวม 13 ตัวบ่งชี้)</t>
  </si>
  <si>
    <t>คะแนนเฉลี่ยองค์ประกอบที่ 5</t>
  </si>
  <si>
    <t>5.3 ระบบกำกับการประกันคุณภาพหลักสูตร  (กระบวนการ)</t>
  </si>
  <si>
    <t>5.2 ผลการบริหารงานของคณะ (ผลลัพธ์)</t>
  </si>
  <si>
    <t>5.1 การบริหารของสถาบันเพื่อการกำกับติดตามผลลัพธ์ตามพันธกิจ กลุ่มสถาบัน และเอกลักษณ์ของสถาบัน  (กระบวนการ)</t>
  </si>
  <si>
    <t>องค์ประกอบที่ 5 : หลักสูตรการเรียนการสอน การประเมินผู้เรียน</t>
  </si>
  <si>
    <t>คะแนนเฉลี่ยองค์ประกอบที่ 4</t>
  </si>
  <si>
    <t>4.1 ระบบและกลไกการทำนุบำรุงศิลปะและวัฒนธรรม  (กระบวนการ)</t>
  </si>
  <si>
    <r>
      <t>องค์ประกอบที่ 4</t>
    </r>
    <r>
      <rPr>
        <sz val="16"/>
        <color theme="1"/>
        <rFont val="TH SarabunPSK"/>
        <family val="2"/>
      </rPr>
      <t xml:space="preserve"> : </t>
    </r>
    <r>
      <rPr>
        <b/>
        <sz val="16"/>
        <color theme="1"/>
        <rFont val="TH SarabunPSK"/>
        <family val="2"/>
      </rPr>
      <t>อาจารย์</t>
    </r>
  </si>
  <si>
    <t>คะแนนเฉลี่ยองค์ประกอบที่ 3</t>
  </si>
  <si>
    <t>3.1 การบริการวิชาการแก่สังคม</t>
  </si>
  <si>
    <r>
      <t>องค์ประกอบที่ 3</t>
    </r>
    <r>
      <rPr>
        <b/>
        <sz val="16"/>
        <color theme="1"/>
        <rFont val="TH SarabunPSK"/>
        <family val="2"/>
      </rPr>
      <t xml:space="preserve"> : นักศึกษา</t>
    </r>
  </si>
  <si>
    <t>คะแนนเฉลี่ยองค์ประกอบที่ 2</t>
  </si>
  <si>
    <t>2.3 ผลงานทางวิชาการของอาจารย์ประจำและนักวิจัย (ผลลัพธ์)</t>
  </si>
  <si>
    <t>2.2 เงินสนับสนุนงานวิจัยและงานสร้างสรรค์(ปัจจัยนำเข้า)</t>
  </si>
  <si>
    <t>องค์ประกอบที่ 2 : บัณฑิต</t>
  </si>
  <si>
    <t>คะแนนเฉลี่ยองค์ประกอบที่ 1</t>
  </si>
  <si>
    <t>1.5 กิจกรรมนักศึกษาระดับปริญญาตรี (กระบวนการ)</t>
  </si>
  <si>
    <t>1.4 การบริการนักศึกษาระดับปริญญาตรี  (กระบวนการ)</t>
  </si>
  <si>
    <t>1.3 อาจารย์ประจำสถาบันที่ดำรงตำแหน่งทางวิชาการ (ปัจจัยนำเข้า)</t>
  </si>
  <si>
    <t>1.2 อาจารย์ประจำสถาบันที่มีคุณวุฒิปริญญาเอก(ปัจจัยนำเข้า)</t>
  </si>
  <si>
    <t>1.1 ผลการบริหารจัดการหลักสูตรโดยรวม  (ผลลัพธ์)</t>
  </si>
  <si>
    <t>หมายเหตุ</t>
  </si>
  <si>
    <t>คะแนน</t>
  </si>
  <si>
    <t>องค์ประกอบที่ 1 : การผลิตบัณฑิต</t>
  </si>
  <si>
    <t>ผลการประเมิน</t>
  </si>
  <si>
    <t>รวม</t>
  </si>
  <si>
    <t>-</t>
  </si>
  <si>
    <t>คะแนนเฉลี่ย</t>
  </si>
  <si>
    <t>O</t>
  </si>
  <si>
    <t>P</t>
  </si>
  <si>
    <t>I</t>
  </si>
  <si>
    <t>จำนวนตัวบ่งชี้</t>
  </si>
  <si>
    <t>องค์ ประกอบคุณภาพ</t>
  </si>
  <si>
    <t>ตารางวิเคราะห์คุณภาพการศึกษาภายในระดับสถาบัน</t>
  </si>
  <si>
    <t>ตารางบันทึกข้อมูลการดำเนินงานตัวบ่งชี้ประกันคุณภาพภายในปีการศึกษา …………………</t>
  </si>
  <si>
    <t>องค์ประกอบและตัวบ่งชี้</t>
  </si>
  <si>
    <r>
      <t xml:space="preserve">ตารางวิเคราะห์คุณภาพการศึกษาภายใน </t>
    </r>
    <r>
      <rPr>
        <b/>
        <u/>
        <sz val="16"/>
        <color theme="1"/>
        <rFont val="TH SarabunPSK"/>
        <family val="2"/>
      </rPr>
      <t>ระดับสถาบัน</t>
    </r>
  </si>
  <si>
    <t>คะแนนการประเมินเฉลี่ย</t>
  </si>
  <si>
    <r>
      <t xml:space="preserve"> </t>
    </r>
    <r>
      <rPr>
        <b/>
        <u/>
        <sz val="16"/>
        <color theme="1"/>
        <rFont val="TH SarabunPSK"/>
        <family val="2"/>
      </rPr>
      <t>ระดับสถาบัน</t>
    </r>
  </si>
  <si>
    <t>2.1 ระบบและกลไกการบริหารและพัฒนางานวิจัยหรืองานสร้างสรรค์(กระบวนการ)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</si>
</sst>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Fill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0" borderId="4" xfId="0" applyFont="1" applyBorder="1" applyAlignment="1" applyProtection="1">
      <alignment horizontal="center" wrapText="1"/>
      <protection locked="0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left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Protection="1">
      <protection locked="0"/>
    </xf>
    <xf numFmtId="0" fontId="2" fillId="0" borderId="0" xfId="0" applyFont="1"/>
    <xf numFmtId="2" fontId="1" fillId="5" borderId="2" xfId="0" applyNumberFormat="1" applyFont="1" applyFill="1" applyBorder="1" applyAlignment="1" applyProtection="1">
      <alignment horizontal="center" vertical="center"/>
      <protection locked="0"/>
    </xf>
    <xf numFmtId="2" fontId="1" fillId="5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2" fontId="2" fillId="6" borderId="6" xfId="0" applyNumberFormat="1" applyFont="1" applyFill="1" applyBorder="1" applyAlignment="1">
      <alignment horizontal="center" vertical="center"/>
    </xf>
    <xf numFmtId="0" fontId="1" fillId="6" borderId="6" xfId="0" applyFont="1" applyFill="1" applyBorder="1" applyAlignment="1">
      <alignment vertical="center"/>
    </xf>
    <xf numFmtId="0" fontId="4" fillId="0" borderId="1" xfId="0" applyFont="1" applyBorder="1"/>
    <xf numFmtId="0" fontId="1" fillId="7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left" indent="1"/>
    </xf>
    <xf numFmtId="0" fontId="2" fillId="0" borderId="1" xfId="0" applyFont="1" applyBorder="1" applyAlignment="1" applyProtection="1">
      <alignment horizontal="left" indent="1"/>
    </xf>
    <xf numFmtId="0" fontId="1" fillId="0" borderId="1" xfId="0" applyFont="1" applyBorder="1" applyAlignment="1" applyProtection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/>
    </xf>
    <xf numFmtId="2" fontId="1" fillId="4" borderId="12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 wrapText="1"/>
    </xf>
    <xf numFmtId="2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top" wrapText="1" indent="1"/>
    </xf>
    <xf numFmtId="0" fontId="2" fillId="8" borderId="1" xfId="0" applyFont="1" applyFill="1" applyBorder="1" applyAlignment="1" applyProtection="1">
      <alignment horizontal="center" wrapText="1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Alignment="1">
      <alignment horizontal="center" wrapText="1"/>
    </xf>
    <xf numFmtId="0" fontId="2" fillId="8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245701</xdr:rowOff>
        </xdr:from>
        <xdr:to>
          <xdr:col>2</xdr:col>
          <xdr:colOff>974481</xdr:colOff>
          <xdr:row>44</xdr:row>
          <xdr:rowOff>169252</xdr:rowOff>
        </xdr:to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id="{D74CA5B6-C8BE-4196-88D2-2B27F5A629C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ตาราง  IPO -สถาบัน (ผูกสูตร)'!$A$3:$G$11" spid="_x0000_s206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9675451"/>
              <a:ext cx="6579577" cy="423178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868270</xdr:colOff>
      <xdr:row>3</xdr:row>
      <xdr:rowOff>18106</xdr:rowOff>
    </xdr:from>
    <xdr:to>
      <xdr:col>7</xdr:col>
      <xdr:colOff>157370</xdr:colOff>
      <xdr:row>4</xdr:row>
      <xdr:rowOff>115957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885335" y="1376454"/>
          <a:ext cx="2486187" cy="13153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0.00 - 1.50 การดำเนินงานต้องปรับปรุงเร่งด่วน</a:t>
          </a:r>
        </a:p>
        <a:p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1.51</a:t>
          </a:r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 - 2.50 การดำเนินงานต้องปรับปรุง</a:t>
          </a:r>
        </a:p>
        <a:p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2.51 - 3.50 การดำเนินงานระดับพอใช้</a:t>
          </a:r>
        </a:p>
        <a:p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3.51 - 4.50 การดำเนินงานระดับดี</a:t>
          </a:r>
        </a:p>
        <a:p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4.51 - 5.00 การดำเนินงานระดับดีมาก</a:t>
          </a:r>
          <a:endParaRPr lang="th-TH"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H30"/>
  <sheetViews>
    <sheetView tabSelected="1" topLeftCell="A6" zoomScale="110" zoomScaleNormal="110" workbookViewId="0">
      <selection activeCell="A13" sqref="A13"/>
    </sheetView>
  </sheetViews>
  <sheetFormatPr defaultRowHeight="24" x14ac:dyDescent="0.55000000000000004"/>
  <cols>
    <col min="1" max="1" width="59.5" style="4" customWidth="1"/>
    <col min="2" max="2" width="14" style="3" customWidth="1"/>
    <col min="3" max="3" width="13" style="1" customWidth="1"/>
    <col min="4" max="8" width="9" style="2"/>
    <col min="9" max="16384" width="9" style="1"/>
  </cols>
  <sheetData>
    <row r="1" spans="1:8" x14ac:dyDescent="0.55000000000000004">
      <c r="A1" s="45" t="s">
        <v>35</v>
      </c>
      <c r="B1" s="46"/>
      <c r="C1" s="47"/>
    </row>
    <row r="2" spans="1:8" ht="23.25" customHeight="1" x14ac:dyDescent="0.55000000000000004">
      <c r="A2" s="48" t="s">
        <v>39</v>
      </c>
      <c r="B2" s="49"/>
      <c r="C2" s="50"/>
    </row>
    <row r="3" spans="1:8" ht="11.25" customHeight="1" x14ac:dyDescent="0.55000000000000004">
      <c r="A3" s="11"/>
      <c r="B3" s="11"/>
      <c r="C3" s="11"/>
    </row>
    <row r="4" spans="1:8" ht="24.95" customHeight="1" x14ac:dyDescent="0.55000000000000004">
      <c r="A4" s="44" t="s">
        <v>36</v>
      </c>
      <c r="B4" s="40" t="s">
        <v>23</v>
      </c>
      <c r="C4" s="41" t="s">
        <v>22</v>
      </c>
    </row>
    <row r="5" spans="1:8" s="5" customFormat="1" ht="24.95" customHeight="1" x14ac:dyDescent="0.2">
      <c r="A5" s="10" t="s">
        <v>24</v>
      </c>
      <c r="B5" s="36"/>
      <c r="C5" s="37"/>
      <c r="D5" s="6"/>
      <c r="E5" s="6"/>
      <c r="F5" s="6"/>
      <c r="G5" s="6"/>
      <c r="H5" s="6"/>
    </row>
    <row r="6" spans="1:8" s="5" customFormat="1" ht="24.95" customHeight="1" x14ac:dyDescent="0.2">
      <c r="A6" s="9" t="s">
        <v>21</v>
      </c>
      <c r="B6" s="23"/>
      <c r="C6" s="8"/>
      <c r="D6" s="6"/>
      <c r="E6" s="6"/>
      <c r="F6" s="6"/>
      <c r="G6" s="6"/>
      <c r="H6" s="6"/>
    </row>
    <row r="7" spans="1:8" s="5" customFormat="1" ht="24.95" customHeight="1" x14ac:dyDescent="0.2">
      <c r="A7" s="9" t="s">
        <v>20</v>
      </c>
      <c r="B7" s="23"/>
      <c r="C7" s="8"/>
      <c r="D7" s="6"/>
      <c r="E7" s="6"/>
      <c r="F7" s="6"/>
      <c r="G7" s="6"/>
      <c r="H7" s="6"/>
    </row>
    <row r="8" spans="1:8" s="5" customFormat="1" ht="24.95" customHeight="1" x14ac:dyDescent="0.2">
      <c r="A8" s="9" t="s">
        <v>19</v>
      </c>
      <c r="B8" s="23"/>
      <c r="C8" s="8"/>
      <c r="D8" s="6"/>
      <c r="E8" s="6"/>
      <c r="F8" s="6"/>
      <c r="G8" s="6"/>
      <c r="H8" s="6"/>
    </row>
    <row r="9" spans="1:8" s="5" customFormat="1" ht="24.95" customHeight="1" x14ac:dyDescent="0.2">
      <c r="A9" s="9" t="s">
        <v>18</v>
      </c>
      <c r="B9" s="23"/>
      <c r="C9" s="8"/>
      <c r="D9" s="6"/>
      <c r="E9" s="6"/>
      <c r="F9" s="6"/>
      <c r="G9" s="6"/>
      <c r="H9" s="6"/>
    </row>
    <row r="10" spans="1:8" s="5" customFormat="1" ht="24.95" customHeight="1" x14ac:dyDescent="0.2">
      <c r="A10" s="9" t="s">
        <v>17</v>
      </c>
      <c r="B10" s="23"/>
      <c r="C10" s="8"/>
      <c r="D10" s="6"/>
      <c r="E10" s="6"/>
      <c r="F10" s="6"/>
      <c r="G10" s="6"/>
      <c r="H10" s="6"/>
    </row>
    <row r="11" spans="1:8" s="5" customFormat="1" ht="24.95" customHeight="1" x14ac:dyDescent="0.2">
      <c r="A11" s="25" t="s">
        <v>16</v>
      </c>
      <c r="B11" s="26" t="str">
        <f>IFERROR(AVERAGE(B6:B10),"Auto-calculate")</f>
        <v>Auto-calculate</v>
      </c>
      <c r="C11" s="7"/>
      <c r="D11" s="6"/>
      <c r="E11" s="6"/>
      <c r="F11" s="6"/>
      <c r="G11" s="6"/>
      <c r="H11" s="6"/>
    </row>
    <row r="12" spans="1:8" s="5" customFormat="1" ht="24.95" customHeight="1" x14ac:dyDescent="0.2">
      <c r="A12" s="10" t="s">
        <v>15</v>
      </c>
      <c r="B12" s="36"/>
      <c r="C12" s="38"/>
      <c r="D12" s="6"/>
      <c r="E12" s="6"/>
      <c r="F12" s="6"/>
      <c r="G12" s="6"/>
      <c r="H12" s="6"/>
    </row>
    <row r="13" spans="1:8" s="5" customFormat="1" ht="24.95" customHeight="1" x14ac:dyDescent="0.2">
      <c r="A13" s="55" t="s">
        <v>40</v>
      </c>
      <c r="B13" s="24"/>
      <c r="C13" s="8"/>
      <c r="D13" s="6"/>
      <c r="E13" s="6"/>
      <c r="F13" s="6"/>
      <c r="G13" s="6"/>
      <c r="H13" s="6"/>
    </row>
    <row r="14" spans="1:8" s="5" customFormat="1" ht="24.95" customHeight="1" x14ac:dyDescent="0.2">
      <c r="A14" s="9" t="s">
        <v>14</v>
      </c>
      <c r="B14" s="24"/>
      <c r="C14" s="8"/>
      <c r="D14" s="6"/>
      <c r="E14" s="6"/>
      <c r="F14" s="6"/>
      <c r="G14" s="6"/>
      <c r="H14" s="6"/>
    </row>
    <row r="15" spans="1:8" s="5" customFormat="1" ht="24.95" customHeight="1" x14ac:dyDescent="0.2">
      <c r="A15" s="9" t="s">
        <v>13</v>
      </c>
      <c r="B15" s="24"/>
      <c r="C15" s="8"/>
      <c r="D15" s="6"/>
      <c r="E15" s="6"/>
      <c r="F15" s="6"/>
      <c r="G15" s="6"/>
      <c r="H15" s="6"/>
    </row>
    <row r="16" spans="1:8" s="5" customFormat="1" ht="24.95" customHeight="1" x14ac:dyDescent="0.2">
      <c r="A16" s="25" t="s">
        <v>12</v>
      </c>
      <c r="B16" s="26" t="str">
        <f>IFERROR(AVERAGE(B13:B15),"Auto-calculate")</f>
        <v>Auto-calculate</v>
      </c>
      <c r="C16" s="7"/>
      <c r="D16" s="6"/>
      <c r="E16" s="6"/>
      <c r="F16" s="6"/>
      <c r="G16" s="6"/>
      <c r="H16" s="6"/>
    </row>
    <row r="17" spans="1:8" s="5" customFormat="1" ht="24.95" customHeight="1" x14ac:dyDescent="0.2">
      <c r="A17" s="39" t="s">
        <v>11</v>
      </c>
      <c r="B17" s="36"/>
      <c r="C17" s="38"/>
      <c r="D17" s="6"/>
      <c r="E17" s="6"/>
      <c r="F17" s="6"/>
      <c r="G17" s="6"/>
      <c r="H17" s="6"/>
    </row>
    <row r="18" spans="1:8" s="5" customFormat="1" ht="24.95" customHeight="1" x14ac:dyDescent="0.2">
      <c r="A18" s="9" t="s">
        <v>10</v>
      </c>
      <c r="B18" s="24"/>
      <c r="C18" s="8"/>
      <c r="D18" s="6"/>
      <c r="E18" s="6"/>
      <c r="F18" s="6"/>
      <c r="G18" s="6"/>
      <c r="H18" s="6"/>
    </row>
    <row r="19" spans="1:8" s="5" customFormat="1" ht="24.95" customHeight="1" x14ac:dyDescent="0.2">
      <c r="A19" s="25" t="s">
        <v>9</v>
      </c>
      <c r="B19" s="26" t="str">
        <f>IFERROR(AVERAGE(B18),"Auto-calculate")</f>
        <v>Auto-calculate</v>
      </c>
      <c r="C19" s="7"/>
      <c r="D19" s="6"/>
      <c r="E19" s="6"/>
      <c r="F19" s="6"/>
      <c r="G19" s="6"/>
      <c r="H19" s="6"/>
    </row>
    <row r="20" spans="1:8" s="5" customFormat="1" ht="24.95" customHeight="1" x14ac:dyDescent="0.2">
      <c r="A20" s="10" t="s">
        <v>8</v>
      </c>
      <c r="B20" s="36"/>
      <c r="C20" s="38"/>
      <c r="D20" s="6"/>
      <c r="E20" s="6"/>
      <c r="F20" s="6"/>
      <c r="G20" s="6"/>
      <c r="H20" s="6"/>
    </row>
    <row r="21" spans="1:8" s="5" customFormat="1" ht="24.95" customHeight="1" x14ac:dyDescent="0.2">
      <c r="A21" s="9" t="s">
        <v>7</v>
      </c>
      <c r="B21" s="24"/>
      <c r="C21" s="8"/>
      <c r="D21" s="6"/>
      <c r="E21" s="6"/>
      <c r="F21" s="6"/>
      <c r="G21" s="6"/>
      <c r="H21" s="6"/>
    </row>
    <row r="22" spans="1:8" s="5" customFormat="1" ht="24.95" customHeight="1" x14ac:dyDescent="0.2">
      <c r="A22" s="25" t="s">
        <v>6</v>
      </c>
      <c r="B22" s="26" t="str">
        <f>IFERROR(AVERAGE(B21),"Auto-calculate")</f>
        <v>Auto-calculate</v>
      </c>
      <c r="C22" s="7"/>
      <c r="D22" s="6"/>
      <c r="E22" s="6"/>
      <c r="F22" s="6"/>
      <c r="G22" s="6"/>
      <c r="H22" s="6"/>
    </row>
    <row r="23" spans="1:8" s="5" customFormat="1" ht="24.95" customHeight="1" x14ac:dyDescent="0.2">
      <c r="A23" s="10" t="s">
        <v>5</v>
      </c>
      <c r="B23" s="36"/>
      <c r="C23" s="38"/>
      <c r="D23" s="6"/>
      <c r="E23" s="6"/>
      <c r="F23" s="6"/>
      <c r="G23" s="6"/>
      <c r="H23" s="6"/>
    </row>
    <row r="24" spans="1:8" s="5" customFormat="1" ht="39.950000000000003" customHeight="1" x14ac:dyDescent="0.2">
      <c r="A24" s="9" t="s">
        <v>4</v>
      </c>
      <c r="B24" s="24"/>
      <c r="C24" s="8"/>
      <c r="D24" s="6"/>
      <c r="E24" s="6"/>
      <c r="F24" s="6"/>
      <c r="G24" s="6"/>
      <c r="H24" s="6"/>
    </row>
    <row r="25" spans="1:8" s="5" customFormat="1" ht="24.95" customHeight="1" x14ac:dyDescent="0.2">
      <c r="A25" s="9" t="s">
        <v>3</v>
      </c>
      <c r="B25" s="24"/>
      <c r="C25" s="8"/>
      <c r="D25" s="6"/>
      <c r="E25" s="6"/>
      <c r="F25" s="6"/>
      <c r="G25" s="6"/>
      <c r="H25" s="6"/>
    </row>
    <row r="26" spans="1:8" s="5" customFormat="1" ht="24.95" customHeight="1" x14ac:dyDescent="0.2">
      <c r="A26" s="9" t="s">
        <v>2</v>
      </c>
      <c r="B26" s="24"/>
      <c r="C26" s="8"/>
      <c r="D26" s="6"/>
      <c r="E26" s="6"/>
      <c r="F26" s="6"/>
      <c r="G26" s="6"/>
      <c r="H26" s="6"/>
    </row>
    <row r="27" spans="1:8" s="5" customFormat="1" ht="24.95" customHeight="1" x14ac:dyDescent="0.2">
      <c r="A27" s="25" t="s">
        <v>1</v>
      </c>
      <c r="B27" s="26" t="str">
        <f>IFERROR(AVERAGE(B24:B26),"Auto-calculate")</f>
        <v>Auto-calculate</v>
      </c>
      <c r="C27" s="7"/>
      <c r="D27" s="6"/>
      <c r="E27" s="6"/>
      <c r="F27" s="6"/>
      <c r="G27" s="6"/>
      <c r="H27" s="6"/>
    </row>
    <row r="28" spans="1:8" s="5" customFormat="1" ht="24.95" customHeight="1" thickBot="1" x14ac:dyDescent="0.25">
      <c r="A28" s="27" t="s">
        <v>0</v>
      </c>
      <c r="B28" s="28" t="str">
        <f>IFERROR(AVERAGE(B6:B10,B13:B15,B18,B21,B24:B26),"Auto-calculate")</f>
        <v>Auto-calculate</v>
      </c>
      <c r="C28" s="29"/>
      <c r="D28" s="6"/>
      <c r="E28" s="6"/>
      <c r="F28" s="6"/>
      <c r="G28" s="6"/>
      <c r="H28" s="6"/>
    </row>
    <row r="30" spans="1:8" ht="27" customHeight="1" x14ac:dyDescent="0.55000000000000004">
      <c r="A30" s="51" t="s">
        <v>37</v>
      </c>
      <c r="B30" s="51"/>
      <c r="C30" s="51"/>
    </row>
  </sheetData>
  <sheetProtection algorithmName="SHA-512" hashValue="zqmWINmUG5WVdpuEf2bQLsfgCDO7G6qZ/dSv7UErAEyf1oSqFehlQoyX2XBKOAN5fgGboNPFY3lF+J95OQEsWQ==" saltValue="5A+074LS9NdTMDj5DUUaBQ==" spinCount="100000" sheet="1" objects="1" scenarios="1"/>
  <mergeCells count="3">
    <mergeCell ref="A1:C1"/>
    <mergeCell ref="A2:C2"/>
    <mergeCell ref="A30:C30"/>
  </mergeCells>
  <conditionalFormatting sqref="B6:B10 B13:B15 B18 B21 B24:B26">
    <cfRule type="notContainsBlanks" dxfId="0" priority="1">
      <formula>LEN(TRIM(B6))&gt;0</formula>
    </cfRule>
  </conditionalFormatting>
  <pageMargins left="0.55118110236220474" right="0.47244094488188981" top="0.74803149606299213" bottom="0.74803149606299213" header="0.31496062992125984" footer="0.31496062992125984"/>
  <pageSetup paperSize="9" orientation="portrait" r:id="rId1"/>
  <headerFooter>
    <oddFooter>&amp;L&amp;G มหาวิทยาลัยเทคโนโลยีราชมงคลพระนคร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G13"/>
  <sheetViews>
    <sheetView topLeftCell="A4" zoomScale="115" zoomScaleNormal="115" workbookViewId="0">
      <selection activeCell="I6" sqref="I6"/>
    </sheetView>
  </sheetViews>
  <sheetFormatPr defaultRowHeight="17.25" x14ac:dyDescent="0.4"/>
  <cols>
    <col min="1" max="1" width="7.125" style="12" customWidth="1"/>
    <col min="2" max="2" width="9" style="12"/>
    <col min="3" max="5" width="12.125" style="12" customWidth="1"/>
    <col min="6" max="6" width="11.625" style="12" customWidth="1"/>
    <col min="7" max="7" width="30.375" style="12" customWidth="1"/>
    <col min="8" max="16384" width="9" style="12"/>
  </cols>
  <sheetData>
    <row r="1" spans="1:7" ht="24" x14ac:dyDescent="0.55000000000000004">
      <c r="A1" s="22" t="s">
        <v>34</v>
      </c>
      <c r="F1" s="21"/>
      <c r="G1" s="21"/>
    </row>
    <row r="3" spans="1:7" s="20" customFormat="1" ht="66" customHeight="1" x14ac:dyDescent="0.4">
      <c r="A3" s="42" t="s">
        <v>33</v>
      </c>
      <c r="B3" s="52" t="s">
        <v>38</v>
      </c>
      <c r="C3" s="52"/>
      <c r="D3" s="52"/>
      <c r="E3" s="52"/>
      <c r="F3" s="52"/>
      <c r="G3" s="42" t="s">
        <v>25</v>
      </c>
    </row>
    <row r="4" spans="1:7" s="20" customFormat="1" ht="96" customHeight="1" x14ac:dyDescent="0.4">
      <c r="A4" s="42"/>
      <c r="B4" s="42" t="s">
        <v>32</v>
      </c>
      <c r="C4" s="42" t="s">
        <v>31</v>
      </c>
      <c r="D4" s="42" t="s">
        <v>30</v>
      </c>
      <c r="E4" s="42" t="s">
        <v>29</v>
      </c>
      <c r="F4" s="42" t="s">
        <v>28</v>
      </c>
      <c r="G4" s="43"/>
    </row>
    <row r="5" spans="1:7" ht="24.95" customHeight="1" x14ac:dyDescent="0.55000000000000004">
      <c r="A5" s="16">
        <v>1</v>
      </c>
      <c r="B5" s="16">
        <v>5</v>
      </c>
      <c r="C5" s="18" t="str">
        <f>IFERROR(AVERAGE('ตารางผลคะแนนตัว -ระดับสถาบัน'!B7:B8),"Auto-calculate")</f>
        <v>Auto-calculate</v>
      </c>
      <c r="D5" s="18" t="str">
        <f>IFERROR(AVERAGE('ตารางผลคะแนนตัว -ระดับสถาบัน'!B9:B10),"Auto-calculate")</f>
        <v>Auto-calculate</v>
      </c>
      <c r="E5" s="18" t="str">
        <f>IF('ตารางผลคะแนนตัว -ระดับสถาบัน'!B6=0,"Auto-calculate",'ตารางผลคะแนนตัว -ระดับสถาบัน'!B6)</f>
        <v>Auto-calculate</v>
      </c>
      <c r="F5" s="18" t="str">
        <f>IFERROR(AVERAGE('ตารางผลคะแนนตัว -ระดับสถาบัน'!B6:B10),"Auto-calculate")</f>
        <v>Auto-calculate</v>
      </c>
      <c r="G5" s="32" t="str">
        <f>IF(F5&gt;=4.51,"การดำเนินงานระดับดีมาก",IF(F5&gt;=3.51,"การดำเนินงานระดับดี",IF(F5&gt;=2.51,"การดำเนินงานระดับพอใช้",IF(F5&gt;=1.51,"การดำเนินงานต้องปรับปรุง",IF(F5&gt;=0,"การดำเนินงานต้องปรับปรุงเร่งด่วน")))))</f>
        <v>การดำเนินงานระดับดีมาก</v>
      </c>
    </row>
    <row r="6" spans="1:7" ht="24.95" customHeight="1" x14ac:dyDescent="0.55000000000000004">
      <c r="A6" s="19">
        <v>2</v>
      </c>
      <c r="B6" s="16">
        <v>3</v>
      </c>
      <c r="C6" s="18" t="str">
        <f>IF('ตารางผลคะแนนตัว -ระดับสถาบัน'!B14=0,"Auto-calculate",'ตารางผลคะแนนตัว -ระดับสถาบัน'!B14)</f>
        <v>Auto-calculate</v>
      </c>
      <c r="D6" s="18" t="str">
        <f>IF('ตารางผลคะแนนตัว -ระดับสถาบัน'!B13=0,"Auto-calculate",'ตารางผลคะแนนตัว -ระดับสถาบัน'!B13)</f>
        <v>Auto-calculate</v>
      </c>
      <c r="E6" s="18" t="str">
        <f>IF('ตารางผลคะแนนตัว -ระดับสถาบัน'!B15=0,"Auto-calculate",'ตารางผลคะแนนตัว -ระดับสถาบัน'!B15)</f>
        <v>Auto-calculate</v>
      </c>
      <c r="F6" s="17" t="str">
        <f>IFERROR(AVERAGE('ตารางผลคะแนนตัว -ระดับสถาบัน'!B13:B15),"Auto-calculate")</f>
        <v>Auto-calculate</v>
      </c>
      <c r="G6" s="32" t="str">
        <f t="shared" ref="G6:G10" si="0">IF(F6&gt;=4.51,"การดำเนินงานระดับดีมาก",IF(F6&gt;=3.51,"การดำเนินงานระดับดี",IF(F6&gt;=2.51,"การดำเนินงานระดับพอใช้",IF(F6&gt;=1.51,"การดำเนินงานต้องปรับปรุง",IF(F6&gt;=0,"การดำเนินงานต้องปรับปรุงเร่งด่วน")))))</f>
        <v>การดำเนินงานระดับดีมาก</v>
      </c>
    </row>
    <row r="7" spans="1:7" ht="24.95" customHeight="1" x14ac:dyDescent="0.55000000000000004">
      <c r="A7" s="16">
        <v>3</v>
      </c>
      <c r="B7" s="16">
        <v>1</v>
      </c>
      <c r="C7" s="31" t="s">
        <v>27</v>
      </c>
      <c r="D7" s="18" t="str">
        <f>IF('ตารางผลคะแนนตัว -ระดับสถาบัน'!B18=0,"Auto-calculate",'ตารางผลคะแนนตัว -ระดับสถาบัน'!B18)</f>
        <v>Auto-calculate</v>
      </c>
      <c r="E7" s="31" t="s">
        <v>27</v>
      </c>
      <c r="F7" s="17" t="str">
        <f>D7</f>
        <v>Auto-calculate</v>
      </c>
      <c r="G7" s="32" t="str">
        <f t="shared" si="0"/>
        <v>การดำเนินงานระดับดีมาก</v>
      </c>
    </row>
    <row r="8" spans="1:7" ht="24.95" customHeight="1" x14ac:dyDescent="0.55000000000000004">
      <c r="A8" s="16">
        <v>4</v>
      </c>
      <c r="B8" s="16">
        <v>1</v>
      </c>
      <c r="C8" s="31" t="s">
        <v>27</v>
      </c>
      <c r="D8" s="18" t="str">
        <f>IF('ตารางผลคะแนนตัว -ระดับสถาบัน'!B21=0,"Auto-calculate",'ตารางผลคะแนนตัว -ระดับสถาบัน'!B21)</f>
        <v>Auto-calculate</v>
      </c>
      <c r="E8" s="31" t="s">
        <v>27</v>
      </c>
      <c r="F8" s="17" t="str">
        <f>D8</f>
        <v>Auto-calculate</v>
      </c>
      <c r="G8" s="32" t="str">
        <f t="shared" si="0"/>
        <v>การดำเนินงานระดับดีมาก</v>
      </c>
    </row>
    <row r="9" spans="1:7" ht="24.95" customHeight="1" x14ac:dyDescent="0.55000000000000004">
      <c r="A9" s="16">
        <v>5</v>
      </c>
      <c r="B9" s="16">
        <v>3</v>
      </c>
      <c r="C9" s="31" t="s">
        <v>27</v>
      </c>
      <c r="D9" s="18" t="str">
        <f>IFERROR(AVERAGE('ตารางผลคะแนนตัว -ระดับสถาบัน'!B24,'ตารางผลคะแนนตัว -ระดับสถาบัน'!B26),"Auto-calculate")</f>
        <v>Auto-calculate</v>
      </c>
      <c r="E9" s="18" t="str">
        <f>IF('ตารางผลคะแนนตัว -ระดับสถาบัน'!B25=0,"Auto-calculate",'ตารางผลคะแนนตัว -ระดับสถาบัน'!B25)</f>
        <v>Auto-calculate</v>
      </c>
      <c r="F9" s="17" t="str">
        <f>IFERROR(AVERAGE('ตารางผลคะแนนตัว -ระดับสถาบัน'!B24:B26),"Auto-calculate")</f>
        <v>Auto-calculate</v>
      </c>
      <c r="G9" s="32" t="str">
        <f t="shared" si="0"/>
        <v>การดำเนินงานระดับดีมาก</v>
      </c>
    </row>
    <row r="10" spans="1:7" ht="24.95" customHeight="1" x14ac:dyDescent="0.55000000000000004">
      <c r="A10" s="16" t="s">
        <v>26</v>
      </c>
      <c r="B10" s="16">
        <v>13</v>
      </c>
      <c r="C10" s="18" t="str">
        <f>IFERROR(AVERAGE('ตารางผลคะแนนตัว -ระดับสถาบัน'!B7:B8,'ตารางผลคะแนนตัว -ระดับสถาบัน'!B14),"Auto-calculate")</f>
        <v>Auto-calculate</v>
      </c>
      <c r="D10" s="18" t="str">
        <f>IFERROR(AVERAGE('ตารางผลคะแนนตัว -ระดับสถาบัน'!B9:B10,'ตารางผลคะแนนตัว -ระดับสถาบัน'!B13,'ตารางผลคะแนนตัว -ระดับสถาบัน'!B18,'ตารางผลคะแนนตัว -ระดับสถาบัน'!B21,'ตารางผลคะแนนตัว -ระดับสถาบัน'!B24,'ตารางผลคะแนนตัว -ระดับสถาบัน'!B26),"Auto-calculate")</f>
        <v>Auto-calculate</v>
      </c>
      <c r="E10" s="18" t="str">
        <f>IFERROR(AVERAGE('ตารางผลคะแนนตัว -ระดับสถาบัน'!B6,'ตารางผลคะแนนตัว -ระดับสถาบัน'!B15,'ตารางผลคะแนนตัว -ระดับสถาบัน'!B25),"Auto-calculate")</f>
        <v>Auto-calculate</v>
      </c>
      <c r="F10" s="35" t="str">
        <f>IFERROR(AVERAGE('ตารางผลคะแนนตัว -ระดับสถาบัน'!B6:B10,'ตารางผลคะแนนตัว -ระดับสถาบัน'!B13:B15,'ตารางผลคะแนนตัว -ระดับสถาบัน'!B18,'ตารางผลคะแนนตัว -ระดับสถาบัน'!B21,'ตารางผลคะแนนตัว -ระดับสถาบัน'!B24:B26),"Auto-calculate")</f>
        <v>Auto-calculate</v>
      </c>
      <c r="G10" s="33" t="str">
        <f t="shared" si="0"/>
        <v>การดำเนินงานระดับดีมาก</v>
      </c>
    </row>
    <row r="11" spans="1:7" ht="45" customHeight="1" x14ac:dyDescent="0.55000000000000004">
      <c r="A11" s="53" t="s">
        <v>25</v>
      </c>
      <c r="B11" s="54"/>
      <c r="C11" s="34" t="str">
        <f>IF(C10&gt;=4.51,"การดำเนินงานระดับดีมาก",IF(C10&gt;=3.51,"การดำเนินงานระดับดี",IF(C10&gt;=2.51,"การดำเนินงานระดับพอใช้",IF(C10&gt;=1.51,"การดำเนินงานต้องปรับปรุง",IF(C10&gt;=0,"การดำเนินงานต้องปรับปรุงเร่งด่วน")))))</f>
        <v>การดำเนินงานระดับดีมาก</v>
      </c>
      <c r="D11" s="34" t="str">
        <f>IF(D10&gt;=4.51,"การดำเนินงานระดับดีมาก",IF(D10&gt;=3.51,"การดำเนินงานระดับดี",IF(D10&gt;=2.51,"การดำเนินงานระดับพอใช้",IF(D10&gt;=1.51,"การดำเนินงานต้องปรับปรุง",IF(D10&gt;=0,"การดำเนินงานต้องปรับปรุงเร่งด่วน")))))</f>
        <v>การดำเนินงานระดับดีมาก</v>
      </c>
      <c r="E11" s="34" t="str">
        <f>IF(E10&gt;=4.51,"การดำเนินงานระดับดีมาก",IF(E10&gt;=3.51,"การดำเนินงานระดับดี",IF(E10&gt;=2.51,"การดำเนินงานระดับพอใช้",IF(E10&gt;=1.51,"การดำเนินงานต้องปรับปรุง",IF(E10&gt;=0,"การดำเนินงานต้องปรับปรุงเร่งด่วน")))))</f>
        <v>การดำเนินงานระดับดีมาก</v>
      </c>
      <c r="F11" s="30"/>
      <c r="G11" s="15"/>
    </row>
    <row r="12" spans="1:7" ht="24" x14ac:dyDescent="0.55000000000000004">
      <c r="A12" s="13"/>
      <c r="B12" s="14"/>
      <c r="C12" s="1"/>
      <c r="D12" s="1"/>
      <c r="E12" s="1"/>
      <c r="F12" s="1"/>
      <c r="G12" s="1"/>
    </row>
    <row r="13" spans="1:7" ht="21.75" x14ac:dyDescent="0.5">
      <c r="A13" s="13"/>
    </row>
  </sheetData>
  <sheetProtection algorithmName="SHA-512" hashValue="qmL4Krt0lM8ghluVi02EOQLUcRLyt8ByNhUd01mXBDISi91wDmTe+0x14+QXZgq66AVIIi4fz5OaU5e16PLlDg==" saltValue="GwdAZP2IjoxBUgofUMjg7g==" spinCount="100000" sheet="1" objects="1" scenarios="1"/>
  <mergeCells count="2">
    <mergeCell ref="B3:F3"/>
    <mergeCell ref="A11:B11"/>
  </mergeCells>
  <pageMargins left="0.78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ตารางผลคะแนนตัว -ระดับสถาบัน</vt:lpstr>
      <vt:lpstr>ตาราง  IPO -สถาบัน (ผูกสูตร)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P-QA</cp:lastModifiedBy>
  <cp:lastPrinted>2017-11-13T08:51:42Z</cp:lastPrinted>
  <dcterms:created xsi:type="dcterms:W3CDTF">2015-09-15T05:55:59Z</dcterms:created>
  <dcterms:modified xsi:type="dcterms:W3CDTF">2017-11-14T04:19:54Z</dcterms:modified>
</cp:coreProperties>
</file>