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ุ้ย\หน่วยงาน มทร\1.การประกันคุณภาพ (QA)\QA ปีการศึกษา 58\Excel ตาราง IPO 58\"/>
    </mc:Choice>
  </mc:AlternateContent>
  <bookViews>
    <workbookView xWindow="0" yWindow="0" windowWidth="24000" windowHeight="9630"/>
  </bookViews>
  <sheets>
    <sheet name="ผลคะแนนระดับหลักสูตร(ผูกสูตร)" sheetId="1" r:id="rId1"/>
    <sheet name="ตาราง  IPO - หลักสูตร (ผูกสูตร)" sheetId="2" r:id="rId2"/>
    <sheet name="ผลคะแนนระดับหลักสูตร(ไม่ผูกสูตร" sheetId="3" r:id="rId3"/>
  </sheets>
  <definedNames>
    <definedName name="_xlnm.Print_Area" localSheetId="1">'ตาราง  IPO - หลักสูตร (ผูกสูตร)'!$A$1:$H$30</definedName>
    <definedName name="_xlnm.Print_Area" localSheetId="0">'ผลคะแนนระดับหลักสูตร(ผูกสูตร)'!$A$1:$C$33</definedName>
    <definedName name="_xlnm.Print_Area" localSheetId="2">'ผลคะแนนระดับหลักสูตร(ไม่ผูกสูตร'!$A$1:$C$33</definedName>
  </definedNames>
  <calcPr calcId="162913"/>
</workbook>
</file>

<file path=xl/calcChain.xml><?xml version="1.0" encoding="utf-8"?>
<calcChain xmlns="http://schemas.openxmlformats.org/spreadsheetml/2006/main">
  <c r="E9" i="2" l="1"/>
  <c r="B32" i="1"/>
  <c r="G9" i="2" s="1"/>
  <c r="B17" i="1" l="1"/>
  <c r="A2" i="2"/>
  <c r="B4" i="2"/>
  <c r="Q5" i="2"/>
  <c r="S8" i="2"/>
  <c r="S7" i="2"/>
  <c r="S6" i="2"/>
  <c r="S5" i="2"/>
  <c r="Q9" i="2"/>
  <c r="R8" i="2"/>
  <c r="R7" i="2"/>
  <c r="R9" i="2"/>
  <c r="I7" i="2" l="1"/>
  <c r="H4" i="2" s="1"/>
  <c r="E10" i="2"/>
  <c r="D7" i="2"/>
  <c r="Q7" i="2" s="1"/>
  <c r="B33" i="1"/>
  <c r="I8" i="2" l="1"/>
  <c r="G11" i="2" s="1"/>
  <c r="H11" i="2" s="1"/>
  <c r="R11" i="2"/>
  <c r="L5" i="2"/>
  <c r="D10" i="2"/>
  <c r="Q11" i="2" l="1"/>
  <c r="K5" i="2"/>
  <c r="F10" i="2"/>
  <c r="S11" i="2" l="1"/>
  <c r="M5" i="2"/>
  <c r="R5" i="2"/>
  <c r="E8" i="2"/>
  <c r="R6" i="2" s="1"/>
  <c r="D8" i="2"/>
  <c r="Q6" i="2" s="1"/>
  <c r="D6" i="2"/>
  <c r="Q8" i="2" s="1"/>
  <c r="F5" i="2"/>
  <c r="S9" i="2" s="1"/>
  <c r="H9" i="2"/>
  <c r="B29" i="1"/>
  <c r="G8" i="2" s="1"/>
  <c r="H8" i="2" s="1"/>
  <c r="B23" i="1"/>
  <c r="G7" i="2" s="1"/>
  <c r="H7" i="2" s="1"/>
  <c r="B14" i="1"/>
  <c r="G6" i="2" s="1"/>
  <c r="H6" i="2" s="1"/>
  <c r="B9" i="1"/>
  <c r="G5" i="2" s="1"/>
  <c r="H5" i="2" s="1"/>
  <c r="N8" i="2" l="1"/>
  <c r="M8" i="2"/>
  <c r="L8" i="2"/>
  <c r="K8" i="2"/>
  <c r="J8" i="2"/>
</calcChain>
</file>

<file path=xl/comments1.xml><?xml version="1.0" encoding="utf-8"?>
<comments xmlns="http://schemas.openxmlformats.org/spreadsheetml/2006/main">
  <authors>
    <author>Lenovo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<sst xmlns="http://schemas.openxmlformats.org/spreadsheetml/2006/main" count="122" uniqueCount="63">
  <si>
    <t>องค์ประกอบที่ 1 : การกำกับมาตรฐาน</t>
  </si>
  <si>
    <t>คะแนน</t>
  </si>
  <si>
    <t>หมายเหตุ</t>
  </si>
  <si>
    <t>องค์ประกอบที่ 2 : บัณฑิต</t>
  </si>
  <si>
    <t>-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</si>
  <si>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</si>
  <si>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</si>
  <si>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</si>
  <si>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</si>
  <si>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</si>
  <si>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</si>
  <si>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</si>
  <si>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</si>
  <si>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</si>
  <si>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</si>
  <si>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</si>
  <si>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</si>
  <si>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</si>
  <si>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</si>
  <si>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</si>
  <si>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</si>
  <si>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</si>
  <si>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คะแนนเฉลี่ยของทุกตัวบ่งชี้ใน องค์ประกอบที่ 2 - 6</t>
  </si>
  <si>
    <t>รวม</t>
  </si>
  <si>
    <t>- ร้อยละของอาจารย์ประจําหลักสูตรที่ดํารงตําแหน่งทางวิชาการ</t>
  </si>
  <si>
    <t>กรณีหลักสูตรป.ตรีไม่ประเมินให้ใส่ ขีด (-)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</si>
  <si>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</si>
  <si>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องค์ประกอบที่ 3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</si>
  <si>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</si>
  <si>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</si>
  <si>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</si>
  <si>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</si>
  <si>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- จํานวนบทความของอาจารย์ประจําหลักสูตรปริญญาเอกที่ได้รับการอ้างอิง ในฐานข้อมูล TCI และ Scopus ต่อ จํานวนอาจารย์ประจําหลักสูตร</t>
  </si>
  <si>
    <t>5.4. ผลการดำเนินงานหลักสูตรตามกรอบมาตรฐานคุณวุฒิระดับอุดมศึกษาแห่งชาติ (P)</t>
  </si>
  <si>
    <t>5.3. การประเมินผู้เรียน (P)</t>
  </si>
  <si>
    <t>5.2. การวางระบบผู้สอนและกระบวนการเรียนการสอน (P)</t>
  </si>
  <si>
    <t>5.1. สาระของรายวิชาในหลักสูตร (P)</t>
  </si>
  <si>
    <t>4.3. ผลที่เกิดกับอาจารย์ (P)</t>
  </si>
  <si>
    <t>4.2. คุณภาพอาจารย์ (I)</t>
  </si>
  <si>
    <t>4.1 การบริหารและพัฒนาอาจารย์ (P)</t>
  </si>
  <si>
    <t>3.3. ผลที่เกิดกับนักศึกษา (O)</t>
  </si>
  <si>
    <t>3.2. การส่งเสริมและพัฒนานักศึกษา (P)</t>
  </si>
  <si>
    <t>3.1. ระบบการรับนักศึกษา (P)</t>
  </si>
  <si>
    <t>2.1 คุณภาพบัณฑิตตามกรอบมาตรฐานคุณวุฒิระดับอุดมศึกษาแห่งชาติ) (O)</t>
  </si>
  <si>
    <t>1.1 ผลการบริหารจัดการหลักสูตรโดยรวม (O)</t>
  </si>
  <si>
    <t>ตารางวิเคราะห์คุณภาพการศึกษาภายในระดับหลักสูตร (IPO) ปีการศึกษา 2558</t>
  </si>
  <si>
    <t>ไม่ผ่านการประเมิน</t>
  </si>
  <si>
    <t>ผ่านการประเมิน</t>
  </si>
  <si>
    <t>กรณีหลักสูตรป.โท/เอกไม่ประเมินให้ใส่ ขีด (-)</t>
  </si>
  <si>
    <t>- ผลงานทางวิชาการของอาจารย์ประจําหลักสูตร</t>
  </si>
  <si>
    <t>- ร้อยละของอาจารย์ประจําหลักสูตรที่มีคุณวุฒิปริญญาเอก</t>
  </si>
  <si>
    <t>องค์ประกอบที่ 3 : นักศึกษา</t>
  </si>
  <si>
    <t>ตารางบันทึกคะแนนผลการดำเนินงานตัวบ่งชี้ประกันคุณภาพภายใน ระดับหลักสูตร ปีการศึกษา 2558</t>
  </si>
  <si>
    <r>
      <t>2.2 ร้อยละของบัณฑิต</t>
    </r>
    <r>
      <rPr>
        <b/>
        <u/>
        <sz val="14"/>
        <color theme="1"/>
        <rFont val="TH Sarabun New"/>
        <family val="2"/>
      </rPr>
      <t>ปริญญาตรี</t>
    </r>
    <r>
      <rPr>
        <sz val="14"/>
        <color theme="1"/>
        <rFont val="TH Sarabun New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</si>
  <si>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 New"/>
        <family val="2"/>
      </rPr>
      <t>ปริญญาโท/เอก</t>
    </r>
    <r>
      <rPr>
        <sz val="14"/>
        <color theme="1"/>
        <rFont val="TH Sarabun New"/>
        <family val="2"/>
      </rPr>
      <t>ที่ได้รับการตีพิมพ์เผยแพร่ (O)</t>
    </r>
  </si>
  <si>
    <t xml:space="preserve">หลักสูตร.......................................................................  คณะ .............................................................. </t>
  </si>
  <si>
    <t>เหตุผลที่ไม่ผ่านการประเมิน</t>
  </si>
  <si>
    <t>สูตรนับตัวอักษร</t>
  </si>
  <si>
    <r>
      <t xml:space="preserve">หมายเหตุ  </t>
    </r>
    <r>
      <rPr>
        <sz val="16"/>
        <color theme="1"/>
        <rFont val="TH SarabunPSK"/>
        <family val="2"/>
      </rPr>
      <t>ในประเด็นตัวบ่งชี้ที่ 3.3 และ 4.3 เป็นผลลัพธ์ของกระบวนการย่อย</t>
    </r>
  </si>
  <si>
    <r>
      <t>2.2 ร้อยละของบัณฑิต</t>
    </r>
    <r>
      <rPr>
        <b/>
        <u/>
        <sz val="14"/>
        <color theme="1"/>
        <rFont val="TH SarabunPSK"/>
        <family val="2"/>
      </rPr>
      <t>ปริญญาตรี</t>
    </r>
    <r>
      <rPr>
        <sz val="14"/>
        <color theme="1"/>
        <rFont val="TH SarabunPSK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</si>
  <si>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PSK"/>
        <family val="2"/>
      </rPr>
      <t>ปริญญาโท/เอก</t>
    </r>
    <r>
      <rPr>
        <sz val="14"/>
        <color theme="1"/>
        <rFont val="TH SarabunPSK"/>
        <family val="2"/>
      </rPr>
      <t>ที่ได้รับการตีพิมพ์เผยแพร่ (O)</t>
    </r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</si>
  <si>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อาจารย์</t>
    </r>
  </si>
  <si>
    <t>ผลการประเมินคุณภาพภายในตามตัวบ่งชี้ ระดับหลักสูตร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</si>
</sst>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002060"/>
      <name val="TH Sarabun New"/>
      <family val="2"/>
    </font>
    <font>
      <b/>
      <u/>
      <sz val="14"/>
      <color theme="1"/>
      <name val="TH Sarabun New"/>
      <family val="2"/>
    </font>
    <font>
      <sz val="11"/>
      <color rgb="FF9C6500"/>
      <name val="Calibri"/>
      <family val="2"/>
      <charset val="222"/>
      <scheme val="minor"/>
    </font>
    <font>
      <sz val="12"/>
      <color rgb="FF002060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2060"/>
      <name val="TH SarabunPSK"/>
      <family val="2"/>
    </font>
    <font>
      <b/>
      <u/>
      <sz val="14"/>
      <color theme="1"/>
      <name val="TH SarabunPSK"/>
      <family val="2"/>
    </font>
    <font>
      <sz val="12"/>
      <color rgb="FF00206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2" borderId="2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4" borderId="3" xfId="0" quotePrefix="1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4" borderId="3" xfId="0" quotePrefix="1" applyFont="1" applyFill="1" applyBorder="1" applyAlignment="1">
      <alignment horizontal="left" vertical="top" wrapText="1" inden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/>
    <xf numFmtId="0" fontId="12" fillId="0" borderId="3" xfId="0" applyFont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14" fillId="0" borderId="0" xfId="0" applyFont="1"/>
    <xf numFmtId="0" fontId="13" fillId="0" borderId="0" xfId="0" applyFont="1" applyBorder="1" applyAlignment="1" applyProtection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 applyProtection="1">
      <alignment horizontal="left" vertical="top" wrapText="1" inden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center"/>
    </xf>
    <xf numFmtId="0" fontId="17" fillId="0" borderId="7" xfId="0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1" fillId="0" borderId="0" xfId="1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indent="1"/>
    </xf>
    <xf numFmtId="0" fontId="20" fillId="0" borderId="0" xfId="0" applyFont="1" applyBorder="1" applyProtection="1"/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 applyProtection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/>
    <xf numFmtId="0" fontId="14" fillId="0" borderId="3" xfId="0" applyFont="1" applyBorder="1" applyProtection="1"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2" fontId="14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2" fontId="24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2" fontId="15" fillId="7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vertical="top" wrapText="1"/>
      <protection locked="0"/>
    </xf>
    <xf numFmtId="0" fontId="15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/>
    </xf>
    <xf numFmtId="2" fontId="24" fillId="7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0" fontId="15" fillId="3" borderId="3" xfId="0" applyFont="1" applyFill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 applyProtection="1">
      <alignment vertical="center"/>
      <protection locked="0"/>
    </xf>
    <xf numFmtId="2" fontId="24" fillId="0" borderId="3" xfId="0" applyNumberFormat="1" applyFont="1" applyBorder="1" applyAlignment="1" applyProtection="1">
      <alignment horizontal="center" vertical="center"/>
    </xf>
    <xf numFmtId="0" fontId="24" fillId="4" borderId="3" xfId="0" quotePrefix="1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vertical="center"/>
    </xf>
    <xf numFmtId="0" fontId="24" fillId="4" borderId="3" xfId="0" quotePrefix="1" applyFont="1" applyFill="1" applyBorder="1" applyAlignment="1">
      <alignment horizontal="left" vertical="top" wrapText="1" indent="1"/>
    </xf>
    <xf numFmtId="0" fontId="15" fillId="5" borderId="3" xfId="0" applyFont="1" applyFill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/>
    <xf numFmtId="2" fontId="14" fillId="0" borderId="3" xfId="0" applyNumberFormat="1" applyFont="1" applyFill="1" applyBorder="1"/>
    <xf numFmtId="2" fontId="22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8" borderId="1" xfId="0" applyFont="1" applyFill="1" applyBorder="1" applyAlignment="1" applyProtection="1">
      <alignment horizont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8" borderId="1" xfId="0" applyFont="1" applyFill="1" applyBorder="1" applyAlignment="1" applyProtection="1">
      <alignment horizontal="center" wrapText="1"/>
      <protection locked="0"/>
    </xf>
  </cellXfs>
  <cellStyles count="2">
    <cellStyle name="Neutral" xfId="1" builtinId="2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กราฟวิเคราะห์คุณภาพการศึกษาภายในระดับหลักสูตร  </a:t>
            </a:r>
            <a:br>
              <a:rPr lang="th-TH" sz="1200">
                <a:solidFill>
                  <a:schemeClr val="tx1"/>
                </a:solidFill>
              </a:rPr>
            </a:br>
            <a:r>
              <a:rPr lang="th-TH" sz="1200">
                <a:solidFill>
                  <a:schemeClr val="tx1"/>
                </a:solidFill>
              </a:rPr>
              <a:t>องค์ประกอบที่ 2-6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59995437157079E-2"/>
          <c:y val="0.26973443411553361"/>
          <c:w val="0.91060321498432417"/>
          <c:h val="0.60000971058715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'ตาราง  IPO - หลักสูตร (ผูกสูตร)'!$J$7:$N$7</c:f>
              <c:strCache>
                <c:ptCount val="5"/>
                <c:pt idx="0">
                  <c:v>องค์ประกอบที่ 2</c:v>
                </c:pt>
                <c:pt idx="1">
                  <c:v>องค์ประกอบที่ 3</c:v>
                </c:pt>
                <c:pt idx="2">
                  <c:v>องค์ประกอบที่ 4</c:v>
                </c:pt>
                <c:pt idx="3">
                  <c:v>องค์ประกอบที่ 5</c:v>
                </c:pt>
                <c:pt idx="4">
                  <c:v>องค์ประกอบที่ 6</c:v>
                </c:pt>
              </c:strCache>
            </c:strRef>
          </c:cat>
          <c:val>
            <c:numRef>
              <c:f>'ตาราง  IPO - หลักสูตร (ผูกสูตร)'!$J$8:$N$8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049-92DA-75856E0D4E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078136"/>
        <c:axId val="511071472"/>
      </c:barChart>
      <c:catAx>
        <c:axId val="5110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1472"/>
        <c:crosses val="autoZero"/>
        <c:auto val="1"/>
        <c:lblAlgn val="ctr"/>
        <c:lblOffset val="100"/>
        <c:noMultiLvlLbl val="0"/>
      </c:catAx>
      <c:valAx>
        <c:axId val="511071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8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u="none" strike="noStrike" cap="none" baseline="0">
                <a:effectLst/>
              </a:rPr>
              <a:t>กราฟ </a:t>
            </a:r>
            <a:r>
              <a:rPr lang="en-US" sz="1200" b="0" i="0" u="none" strike="noStrike" cap="none" baseline="0">
                <a:effectLst/>
              </a:rPr>
              <a:t>IPO</a:t>
            </a:r>
            <a:r>
              <a:rPr lang="th-TH" sz="1200" b="0" i="0" u="none" strike="noStrike" cap="none" baseline="0">
                <a:effectLst/>
              </a:rPr>
              <a:t> </a:t>
            </a:r>
            <a:r>
              <a:rPr lang="th-TH" sz="1200">
                <a:solidFill>
                  <a:schemeClr val="tx1"/>
                </a:solidFill>
              </a:rPr>
              <a:t>วิเคราะห์คุณภาพการศึกษาภายในระดับหลักสูตร  </a:t>
            </a:r>
            <a:br>
              <a:rPr lang="th-TH" sz="1200">
                <a:solidFill>
                  <a:schemeClr val="tx1"/>
                </a:solidFill>
              </a:rPr>
            </a:br>
            <a:r>
              <a:rPr lang="th-TH" sz="1200">
                <a:solidFill>
                  <a:schemeClr val="tx1"/>
                </a:solidFill>
              </a:rPr>
              <a:t>องค์ประกอบที่</a:t>
            </a:r>
            <a:r>
              <a:rPr lang="th-TH" sz="1200" baseline="0">
                <a:solidFill>
                  <a:schemeClr val="tx1"/>
                </a:solidFill>
              </a:rPr>
              <a:t> 2-6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38662076083397E-2"/>
          <c:y val="0.20017249055009126"/>
          <c:w val="0.90333675323551588"/>
          <c:h val="0.35335360795504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 หลักสูตร (ผูกสูตร)'!$P$5:$S$10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2</c:v>
                  </c:pt>
                  <c:pt idx="1">
                    <c:v>-</c:v>
                  </c:pt>
                  <c:pt idx="2">
                    <c:v>-</c:v>
                  </c:pt>
                  <c:pt idx="3">
                    <c:v>#DIV/0!</c:v>
                  </c:pt>
                </c:lvl>
                <c:lvl>
                  <c:pt idx="0">
                    <c:v>องค์ประกอบที่ 3</c:v>
                  </c:pt>
                  <c:pt idx="1">
                    <c:v>#DIV/0!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#DIV/0!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0.00</c:v>
                  </c:pt>
                  <c:pt idx="2">
                    <c:v>#DIV/0!</c:v>
                  </c:pt>
                  <c:pt idx="3">
                    <c:v>-</c:v>
                  </c:pt>
                </c:lvl>
                <c:lvl>
                  <c:pt idx="0">
                    <c:v>องค์ประกอบที่ 6</c:v>
                  </c:pt>
                  <c:pt idx="1">
                    <c:v>-</c:v>
                  </c:pt>
                  <c:pt idx="2">
                    <c:v>0.00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 หลักสูตร (ผูกสูตร)'!$P$11:$S$11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F34-BE30-C2F6B46CB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502048"/>
        <c:axId val="511504008"/>
      </c:barChart>
      <c:catAx>
        <c:axId val="51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4008"/>
        <c:crossesAt val="0"/>
        <c:auto val="1"/>
        <c:lblAlgn val="ctr"/>
        <c:lblOffset val="100"/>
        <c:noMultiLvlLbl val="0"/>
      </c:catAx>
      <c:valAx>
        <c:axId val="5115040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2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63719</xdr:colOff>
      <xdr:row>2</xdr:row>
      <xdr:rowOff>215461</xdr:rowOff>
    </xdr:from>
    <xdr:to>
      <xdr:col>9</xdr:col>
      <xdr:colOff>109373</xdr:colOff>
      <xdr:row>3</xdr:row>
      <xdr:rowOff>98535</xdr:rowOff>
    </xdr:to>
    <xdr:sp macro="" textlink="">
      <xdr:nvSpPr>
        <xdr:cNvPr id="2" name="TextBox 1"/>
        <xdr:cNvSpPr txBox="1"/>
      </xdr:nvSpPr>
      <xdr:spPr>
        <a:xfrm>
          <a:off x="4707978" y="819806"/>
          <a:ext cx="1950654" cy="934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0.01 - 2.00 ระดับคุณภาพน้อย</a:t>
          </a:r>
        </a:p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2.01</a:t>
          </a:r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- 3.00 ระดับคุณภาพปานกลาง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3.01 - 4.00 ระดับคุณภาพดี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4.01 - 5.00 ระดับ</a:t>
          </a:r>
          <a:r>
            <a:rPr lang="th-TH" sz="1200" b="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คุณภาพดีมาก</a:t>
          </a:r>
          <a:endParaRPr lang="th-TH" sz="1200" b="0">
            <a:solidFill>
              <a:schemeClr val="bg2">
                <a:lumMod val="10000"/>
              </a:schemeClr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542017</xdr:colOff>
      <xdr:row>22</xdr:row>
      <xdr:rowOff>96383</xdr:rowOff>
    </xdr:from>
    <xdr:to>
      <xdr:col>7</xdr:col>
      <xdr:colOff>1209675</xdr:colOff>
      <xdr:row>29</xdr:row>
      <xdr:rowOff>104775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12</xdr:row>
      <xdr:rowOff>28576</xdr:rowOff>
    </xdr:from>
    <xdr:to>
      <xdr:col>7</xdr:col>
      <xdr:colOff>1200150</xdr:colOff>
      <xdr:row>21</xdr:row>
      <xdr:rowOff>293077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4"/>
  <sheetViews>
    <sheetView tabSelected="1" topLeftCell="A19" zoomScale="115" zoomScaleNormal="115" workbookViewId="0">
      <selection activeCell="B16" sqref="B16"/>
    </sheetView>
  </sheetViews>
  <sheetFormatPr defaultColWidth="9" defaultRowHeight="21.75"/>
  <cols>
    <col min="1" max="1" width="61.75" style="2" customWidth="1"/>
    <col min="2" max="2" width="14.125" style="19" customWidth="1"/>
    <col min="3" max="3" width="15.25" style="1" customWidth="1"/>
    <col min="4" max="8" width="9" style="3"/>
    <col min="9" max="16384" width="9" style="1"/>
  </cols>
  <sheetData>
    <row r="1" spans="1:10" ht="24">
      <c r="A1" s="102" t="s">
        <v>62</v>
      </c>
      <c r="B1" s="102"/>
      <c r="C1" s="102"/>
    </row>
    <row r="2" spans="1:10" ht="23.25" customHeight="1">
      <c r="A2" s="103" t="s">
        <v>55</v>
      </c>
      <c r="B2" s="103"/>
      <c r="C2" s="103"/>
      <c r="D2" s="28"/>
      <c r="E2" s="28"/>
      <c r="F2" s="28"/>
      <c r="G2" s="28"/>
      <c r="H2" s="28"/>
      <c r="I2" s="29"/>
      <c r="J2" s="29"/>
    </row>
    <row r="3" spans="1:10" s="8" customFormat="1" ht="21.95" customHeight="1">
      <c r="A3" s="73" t="s">
        <v>0</v>
      </c>
      <c r="B3" s="74" t="s">
        <v>1</v>
      </c>
      <c r="C3" s="75" t="s">
        <v>2</v>
      </c>
      <c r="D3" s="25"/>
      <c r="E3" s="25"/>
      <c r="F3" s="24" t="s">
        <v>47</v>
      </c>
      <c r="G3" s="24"/>
      <c r="H3" s="25"/>
      <c r="I3" s="27"/>
      <c r="J3" s="27"/>
    </row>
    <row r="4" spans="1:10" s="8" customFormat="1" ht="24.95" customHeight="1">
      <c r="A4" s="76" t="s">
        <v>44</v>
      </c>
      <c r="B4" s="77" t="s">
        <v>46</v>
      </c>
      <c r="C4" s="78" t="s">
        <v>56</v>
      </c>
      <c r="D4" s="25"/>
      <c r="E4" s="25"/>
      <c r="F4" s="24" t="s">
        <v>46</v>
      </c>
      <c r="G4" s="24"/>
      <c r="H4" s="25"/>
      <c r="I4" s="27"/>
      <c r="J4" s="27"/>
    </row>
    <row r="5" spans="1:10" s="8" customFormat="1" ht="21.95" customHeight="1">
      <c r="A5" s="79" t="s">
        <v>3</v>
      </c>
      <c r="B5" s="74"/>
      <c r="C5" s="80"/>
      <c r="D5" s="25"/>
      <c r="E5" s="25"/>
      <c r="F5" s="25"/>
      <c r="G5" s="25"/>
      <c r="H5" s="25"/>
      <c r="I5" s="27"/>
      <c r="J5" s="27"/>
    </row>
    <row r="6" spans="1:10" s="8" customFormat="1" ht="24.95" customHeight="1">
      <c r="A6" s="76" t="s">
        <v>43</v>
      </c>
      <c r="B6" s="81"/>
      <c r="C6" s="82"/>
      <c r="D6" s="25"/>
      <c r="E6" s="25"/>
      <c r="F6" s="25"/>
      <c r="G6" s="25"/>
      <c r="H6" s="25"/>
      <c r="I6" s="27"/>
      <c r="J6" s="27"/>
    </row>
    <row r="7" spans="1:10" s="8" customFormat="1" ht="35.25" customHeight="1">
      <c r="A7" s="76" t="s">
        <v>59</v>
      </c>
      <c r="B7" s="81"/>
      <c r="C7" s="83" t="s">
        <v>48</v>
      </c>
      <c r="D7" s="25"/>
      <c r="E7" s="25"/>
      <c r="F7" s="25"/>
      <c r="G7" s="25"/>
      <c r="H7" s="25"/>
      <c r="I7" s="27"/>
      <c r="J7" s="27"/>
    </row>
    <row r="8" spans="1:10" s="8" customFormat="1" ht="35.1" customHeight="1">
      <c r="A8" s="84" t="s">
        <v>60</v>
      </c>
      <c r="B8" s="81"/>
      <c r="C8" s="83" t="s">
        <v>25</v>
      </c>
      <c r="D8" s="25"/>
      <c r="E8" s="25"/>
      <c r="F8" s="25"/>
      <c r="G8" s="25"/>
      <c r="H8" s="25"/>
      <c r="I8" s="27"/>
      <c r="J8" s="27"/>
    </row>
    <row r="9" spans="1:10" s="8" customFormat="1" ht="21.95" customHeight="1">
      <c r="A9" s="85" t="s">
        <v>5</v>
      </c>
      <c r="B9" s="86" t="e">
        <f>AVERAGE(B6:B8)</f>
        <v>#DIV/0!</v>
      </c>
      <c r="C9" s="87"/>
      <c r="D9" s="25"/>
      <c r="E9" s="25"/>
      <c r="F9" s="25"/>
      <c r="G9" s="25"/>
      <c r="H9" s="25"/>
      <c r="I9" s="27"/>
      <c r="J9" s="27"/>
    </row>
    <row r="10" spans="1:10" s="8" customFormat="1" ht="21.95" customHeight="1">
      <c r="A10" s="79" t="s">
        <v>51</v>
      </c>
      <c r="B10" s="74"/>
      <c r="C10" s="80"/>
      <c r="D10" s="25"/>
      <c r="E10" s="25"/>
      <c r="F10" s="25"/>
      <c r="G10" s="25"/>
      <c r="H10" s="25"/>
      <c r="I10" s="27"/>
      <c r="J10" s="27"/>
    </row>
    <row r="11" spans="1:10" s="8" customFormat="1" ht="24.95" customHeight="1">
      <c r="A11" s="76" t="s">
        <v>42</v>
      </c>
      <c r="B11" s="81"/>
      <c r="C11" s="88"/>
      <c r="D11" s="25"/>
      <c r="E11" s="25"/>
      <c r="F11" s="25"/>
      <c r="G11" s="25"/>
      <c r="H11" s="25"/>
      <c r="I11" s="27"/>
      <c r="J11" s="27"/>
    </row>
    <row r="12" spans="1:10" s="8" customFormat="1" ht="24.95" customHeight="1">
      <c r="A12" s="76" t="s">
        <v>41</v>
      </c>
      <c r="B12" s="81"/>
      <c r="C12" s="88"/>
      <c r="D12" s="25"/>
      <c r="E12" s="25"/>
      <c r="F12" s="25"/>
      <c r="G12" s="25"/>
      <c r="H12" s="25"/>
      <c r="I12" s="27"/>
      <c r="J12" s="27"/>
    </row>
    <row r="13" spans="1:10" s="8" customFormat="1" ht="24.95" customHeight="1">
      <c r="A13" s="76" t="s">
        <v>40</v>
      </c>
      <c r="B13" s="81"/>
      <c r="C13" s="88"/>
      <c r="D13" s="25"/>
      <c r="E13" s="25"/>
      <c r="F13" s="25"/>
      <c r="G13" s="25"/>
      <c r="H13" s="25"/>
      <c r="I13" s="27"/>
      <c r="J13" s="27"/>
    </row>
    <row r="14" spans="1:10" s="8" customFormat="1" ht="21.95" customHeight="1">
      <c r="A14" s="85" t="s">
        <v>6</v>
      </c>
      <c r="B14" s="86" t="e">
        <f>AVERAGE(B11:B13)</f>
        <v>#DIV/0!</v>
      </c>
      <c r="C14" s="87"/>
      <c r="D14" s="25"/>
      <c r="E14" s="25"/>
      <c r="F14" s="25"/>
      <c r="G14" s="25"/>
      <c r="H14" s="25"/>
      <c r="I14" s="27"/>
      <c r="J14" s="27"/>
    </row>
    <row r="15" spans="1:10" s="8" customFormat="1" ht="21.95" customHeight="1">
      <c r="A15" s="79" t="s">
        <v>61</v>
      </c>
      <c r="B15" s="74"/>
      <c r="C15" s="80"/>
      <c r="D15" s="25"/>
      <c r="E15" s="25"/>
      <c r="F15" s="25"/>
      <c r="G15" s="25"/>
      <c r="H15" s="25"/>
      <c r="I15" s="27"/>
      <c r="J15" s="27"/>
    </row>
    <row r="16" spans="1:10" s="8" customFormat="1" ht="24.95" customHeight="1">
      <c r="A16" s="76" t="s">
        <v>39</v>
      </c>
      <c r="B16" s="81"/>
      <c r="C16" s="89"/>
      <c r="D16" s="25"/>
      <c r="E16" s="25"/>
      <c r="F16" s="25"/>
      <c r="G16" s="25"/>
      <c r="H16" s="25"/>
      <c r="I16" s="27"/>
      <c r="J16" s="27"/>
    </row>
    <row r="17" spans="1:10" s="8" customFormat="1" ht="24.95" customHeight="1">
      <c r="A17" s="76" t="s">
        <v>38</v>
      </c>
      <c r="B17" s="90" t="e">
        <f>AVERAGE(B18:B21)</f>
        <v>#DIV/0!</v>
      </c>
      <c r="C17" s="88"/>
      <c r="D17" s="25"/>
      <c r="E17" s="25"/>
      <c r="F17" s="25"/>
      <c r="G17" s="25"/>
      <c r="H17" s="25"/>
      <c r="I17" s="27"/>
      <c r="J17" s="27"/>
    </row>
    <row r="18" spans="1:10" s="8" customFormat="1" ht="24.95" customHeight="1">
      <c r="A18" s="91" t="s">
        <v>50</v>
      </c>
      <c r="B18" s="81"/>
      <c r="C18" s="92"/>
      <c r="D18" s="25"/>
      <c r="E18" s="25"/>
      <c r="F18" s="25"/>
      <c r="G18" s="25"/>
      <c r="H18" s="25"/>
      <c r="I18" s="27"/>
    </row>
    <row r="19" spans="1:10" s="8" customFormat="1" ht="24.95" customHeight="1">
      <c r="A19" s="91" t="s">
        <v>24</v>
      </c>
      <c r="B19" s="81"/>
      <c r="C19" s="92"/>
      <c r="D19" s="25"/>
      <c r="E19" s="25"/>
      <c r="F19" s="25"/>
      <c r="G19" s="25"/>
      <c r="H19" s="25"/>
      <c r="I19" s="27"/>
    </row>
    <row r="20" spans="1:10" s="8" customFormat="1" ht="24.95" customHeight="1">
      <c r="A20" s="91" t="s">
        <v>49</v>
      </c>
      <c r="B20" s="81"/>
      <c r="C20" s="92"/>
      <c r="D20" s="25"/>
      <c r="E20" s="25"/>
      <c r="F20" s="25"/>
      <c r="G20" s="25"/>
      <c r="H20" s="25"/>
      <c r="I20" s="27"/>
    </row>
    <row r="21" spans="1:10" s="8" customFormat="1" ht="40.5" customHeight="1">
      <c r="A21" s="93" t="s">
        <v>32</v>
      </c>
      <c r="B21" s="81"/>
      <c r="C21" s="92"/>
      <c r="D21" s="7"/>
      <c r="E21" s="7"/>
      <c r="F21" s="7"/>
      <c r="G21" s="7"/>
      <c r="H21" s="7"/>
    </row>
    <row r="22" spans="1:10" s="8" customFormat="1" ht="24.95" customHeight="1">
      <c r="A22" s="76" t="s">
        <v>37</v>
      </c>
      <c r="B22" s="81"/>
      <c r="C22" s="88"/>
      <c r="D22" s="7"/>
      <c r="E22" s="7"/>
      <c r="F22" s="7"/>
      <c r="G22" s="7"/>
      <c r="H22" s="7"/>
    </row>
    <row r="23" spans="1:10" s="8" customFormat="1" ht="21.95" customHeight="1">
      <c r="A23" s="85" t="s">
        <v>7</v>
      </c>
      <c r="B23" s="86" t="e">
        <f>AVERAGE(B16:B17,B22)</f>
        <v>#DIV/0!</v>
      </c>
      <c r="C23" s="87"/>
      <c r="D23" s="7"/>
      <c r="E23" s="7"/>
      <c r="F23" s="7"/>
      <c r="G23" s="7"/>
      <c r="H23" s="7"/>
    </row>
    <row r="24" spans="1:10" s="8" customFormat="1" ht="21.95" customHeight="1">
      <c r="A24" s="79" t="s">
        <v>8</v>
      </c>
      <c r="B24" s="74"/>
      <c r="C24" s="80"/>
      <c r="D24" s="7"/>
      <c r="E24" s="7"/>
      <c r="F24" s="7"/>
      <c r="G24" s="7"/>
      <c r="H24" s="7"/>
    </row>
    <row r="25" spans="1:10" s="8" customFormat="1" ht="24.95" customHeight="1">
      <c r="A25" s="76" t="s">
        <v>36</v>
      </c>
      <c r="B25" s="81"/>
      <c r="C25" s="88"/>
      <c r="D25" s="7"/>
      <c r="E25" s="7"/>
      <c r="F25" s="7"/>
      <c r="G25" s="7"/>
      <c r="H25" s="7"/>
    </row>
    <row r="26" spans="1:10" s="8" customFormat="1" ht="24.95" customHeight="1">
      <c r="A26" s="76" t="s">
        <v>35</v>
      </c>
      <c r="B26" s="81"/>
      <c r="C26" s="88"/>
      <c r="D26" s="7"/>
      <c r="E26" s="7"/>
      <c r="F26" s="7"/>
      <c r="G26" s="7"/>
      <c r="H26" s="7"/>
    </row>
    <row r="27" spans="1:10" s="8" customFormat="1" ht="24.95" customHeight="1">
      <c r="A27" s="76" t="s">
        <v>34</v>
      </c>
      <c r="B27" s="81"/>
      <c r="C27" s="88"/>
      <c r="D27" s="7"/>
      <c r="E27" s="7"/>
      <c r="F27" s="7"/>
      <c r="G27" s="7"/>
      <c r="H27" s="7"/>
    </row>
    <row r="28" spans="1:10" s="8" customFormat="1" ht="24.95" customHeight="1">
      <c r="A28" s="84" t="s">
        <v>33</v>
      </c>
      <c r="B28" s="81"/>
      <c r="C28" s="88"/>
      <c r="D28" s="7"/>
      <c r="E28" s="7"/>
      <c r="F28" s="7"/>
      <c r="G28" s="7"/>
      <c r="H28" s="7"/>
    </row>
    <row r="29" spans="1:10" s="8" customFormat="1" ht="21.95" customHeight="1">
      <c r="A29" s="85" t="s">
        <v>9</v>
      </c>
      <c r="B29" s="86" t="e">
        <f>AVERAGE(B25:B28)</f>
        <v>#DIV/0!</v>
      </c>
      <c r="C29" s="87"/>
      <c r="D29" s="7"/>
      <c r="E29" s="7"/>
      <c r="F29" s="7"/>
      <c r="G29" s="7"/>
      <c r="H29" s="7"/>
    </row>
    <row r="30" spans="1:10" s="8" customFormat="1" ht="21.95" customHeight="1">
      <c r="A30" s="79" t="s">
        <v>10</v>
      </c>
      <c r="B30" s="74"/>
      <c r="C30" s="80"/>
      <c r="D30" s="7"/>
      <c r="E30" s="7"/>
      <c r="F30" s="7"/>
      <c r="G30" s="7"/>
      <c r="H30" s="7"/>
    </row>
    <row r="31" spans="1:10" s="8" customFormat="1" ht="24.95" customHeight="1">
      <c r="A31" s="76" t="s">
        <v>11</v>
      </c>
      <c r="B31" s="81"/>
      <c r="C31" s="88"/>
      <c r="D31" s="7"/>
      <c r="E31" s="7"/>
      <c r="F31" s="7"/>
      <c r="G31" s="7"/>
      <c r="H31" s="7"/>
    </row>
    <row r="32" spans="1:10" s="8" customFormat="1" ht="21.95" customHeight="1">
      <c r="A32" s="85" t="s">
        <v>12</v>
      </c>
      <c r="B32" s="86">
        <f>B31</f>
        <v>0</v>
      </c>
      <c r="C32" s="87"/>
      <c r="D32" s="7"/>
      <c r="E32" s="7"/>
      <c r="F32" s="7"/>
      <c r="G32" s="7"/>
      <c r="H32" s="7"/>
    </row>
    <row r="33" spans="1:8" s="8" customFormat="1" ht="21.95" customHeight="1">
      <c r="A33" s="94" t="s">
        <v>13</v>
      </c>
      <c r="B33" s="95" t="e">
        <f>AVERAGE(B6:B8,B11:B13,B16:B17,B22,B25:B28,B31)</f>
        <v>#DIV/0!</v>
      </c>
      <c r="C33" s="96"/>
      <c r="D33" s="7"/>
      <c r="E33" s="7"/>
      <c r="F33" s="7"/>
      <c r="G33" s="7"/>
      <c r="H33" s="7"/>
    </row>
    <row r="34" spans="1:8">
      <c r="E34" s="35"/>
      <c r="F34" s="35"/>
    </row>
  </sheetData>
  <mergeCells count="2">
    <mergeCell ref="A1:C1"/>
    <mergeCell ref="A2:C2"/>
  </mergeCells>
  <dataValidations count="2">
    <dataValidation type="list" allowBlank="1" showInputMessage="1" showErrorMessage="1" sqref="F5 B4">
      <formula1>$F$3:$F$4</formula1>
    </dataValidation>
    <dataValidation type="decimal" errorStyle="warning" allowBlank="1" showInputMessage="1" showErrorMessage="1" error="ใส่คะแนน 0 ถึง 5 หรือ ขีด(-) กดปุ่ม Yes" sqref="B6:B8 B11:B13 B16 B18:B22 B25:B28 B31">
      <formula1>0</formula1>
      <formula2>5</formula2>
    </dataValidation>
  </dataValidations>
  <pageMargins left="0.6" right="0.47" top="0.39370078740157483" bottom="0.55000000000000004" header="0.31496062992125984" footer="0.2"/>
  <pageSetup paperSize="9" scale="94" orientation="portrait" r:id="rId1"/>
  <headerFooter>
    <oddFooter>&amp;L&amp;G   มหาวิทยาลัยเทคโนโลยีราชมงคลพระนคร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7"/>
  <sheetViews>
    <sheetView zoomScaleNormal="100" workbookViewId="0">
      <selection activeCell="I6" sqref="I6"/>
    </sheetView>
  </sheetViews>
  <sheetFormatPr defaultColWidth="9" defaultRowHeight="24"/>
  <cols>
    <col min="1" max="1" width="7.125" style="38" customWidth="1"/>
    <col min="2" max="3" width="9" style="38"/>
    <col min="4" max="6" width="9" style="71"/>
    <col min="7" max="7" width="9" style="38"/>
    <col min="8" max="8" width="23.125" style="38" customWidth="1"/>
    <col min="9" max="9" width="17.75" style="37" customWidth="1"/>
    <col min="10" max="14" width="13.125" style="38" customWidth="1"/>
    <col min="15" max="15" width="4.875" style="38" customWidth="1"/>
    <col min="16" max="16" width="14" style="38" customWidth="1"/>
    <col min="17" max="16384" width="9" style="38"/>
  </cols>
  <sheetData>
    <row r="1" spans="1:21">
      <c r="A1" s="114" t="s">
        <v>45</v>
      </c>
      <c r="B1" s="114"/>
      <c r="C1" s="114"/>
      <c r="D1" s="114"/>
      <c r="E1" s="114"/>
      <c r="F1" s="114"/>
      <c r="G1" s="114"/>
      <c r="H1" s="114"/>
    </row>
    <row r="2" spans="1:21">
      <c r="A2" s="113" t="str">
        <f>'ผลคะแนนระดับหลักสูตร(ผูกสูตร)'!A2:C2</f>
        <v xml:space="preserve">หลักสูตร.......................................................................  คณะ .............................................................. </v>
      </c>
      <c r="B2" s="113"/>
      <c r="C2" s="113"/>
      <c r="D2" s="113"/>
      <c r="E2" s="113"/>
      <c r="F2" s="113"/>
      <c r="G2" s="113"/>
      <c r="H2" s="113"/>
      <c r="I2" s="39"/>
    </row>
    <row r="3" spans="1:21" s="45" customFormat="1" ht="82.5" customHeight="1">
      <c r="A3" s="40" t="s">
        <v>14</v>
      </c>
      <c r="B3" s="40" t="s">
        <v>15</v>
      </c>
      <c r="C3" s="40" t="s">
        <v>16</v>
      </c>
      <c r="D3" s="41" t="s">
        <v>17</v>
      </c>
      <c r="E3" s="41" t="s">
        <v>18</v>
      </c>
      <c r="F3" s="41" t="s">
        <v>19</v>
      </c>
      <c r="G3" s="40" t="s">
        <v>20</v>
      </c>
      <c r="H3" s="42" t="s">
        <v>21</v>
      </c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24.95" customHeight="1">
      <c r="A4" s="46">
        <v>1</v>
      </c>
      <c r="B4" s="104" t="str">
        <f>'ผลคะแนนระดับหลักสูตร(ผูกสูตร)'!B4</f>
        <v>ไม่ผ่านการประเมิน</v>
      </c>
      <c r="C4" s="105"/>
      <c r="D4" s="105"/>
      <c r="E4" s="105"/>
      <c r="F4" s="105"/>
      <c r="G4" s="106"/>
      <c r="H4" s="47" t="str">
        <f>IF(I7=17,"* ไม่ผ่านหลักสูตรไม่ได้มาตรฐาน",IF(I7&lt;&gt;17,""))</f>
        <v>* ไม่ผ่านหลักสูตรไม่ได้มาตรฐาน</v>
      </c>
      <c r="I4" s="48"/>
      <c r="J4" s="49" t="s">
        <v>14</v>
      </c>
      <c r="K4" s="50" t="s">
        <v>17</v>
      </c>
      <c r="L4" s="50" t="s">
        <v>18</v>
      </c>
      <c r="M4" s="50" t="s">
        <v>19</v>
      </c>
      <c r="N4" s="51"/>
      <c r="O4" s="51"/>
      <c r="P4" s="52"/>
      <c r="Q4" s="53"/>
      <c r="R4" s="53"/>
      <c r="S4" s="53"/>
      <c r="T4" s="54"/>
      <c r="U4" s="54"/>
    </row>
    <row r="5" spans="1:21" ht="24.95" customHeight="1">
      <c r="A5" s="55">
        <v>2</v>
      </c>
      <c r="B5" s="107" t="s">
        <v>22</v>
      </c>
      <c r="C5" s="56">
        <v>2</v>
      </c>
      <c r="D5" s="97" t="s">
        <v>4</v>
      </c>
      <c r="E5" s="97" t="s">
        <v>4</v>
      </c>
      <c r="F5" s="97" t="e">
        <f>AVERAGE('ผลคะแนนระดับหลักสูตร(ผูกสูตร)'!B6:B8)</f>
        <v>#DIV/0!</v>
      </c>
      <c r="G5" s="97" t="e">
        <f>'ผลคะแนนระดับหลักสูตร(ผูกสูตร)'!B9</f>
        <v>#DIV/0!</v>
      </c>
      <c r="H5" s="57" t="e">
        <f>IF(G5&gt;=4.01,"ระดับคุณภาพดีมาก",IF(G5&gt;=3.01,"ระดับคุณภาพดี",IF(G5&gt;=2.01,"ระดับคุณภาพปานกลาง",IF(G5&gt;=0.01,"ระดับคุณภาพน้อย"))))</f>
        <v>#DIV/0!</v>
      </c>
      <c r="I5" s="58"/>
      <c r="J5" s="59" t="s">
        <v>23</v>
      </c>
      <c r="K5" s="60" t="e">
        <f>D10</f>
        <v>#DIV/0!</v>
      </c>
      <c r="L5" s="60" t="e">
        <f>E10</f>
        <v>#DIV/0!</v>
      </c>
      <c r="M5" s="60" t="e">
        <f>F10</f>
        <v>#DIV/0!</v>
      </c>
      <c r="N5" s="51"/>
      <c r="O5" s="51"/>
      <c r="P5" s="59" t="s">
        <v>31</v>
      </c>
      <c r="Q5" s="61" t="str">
        <f>D9</f>
        <v>-</v>
      </c>
      <c r="R5" s="61">
        <f>E9</f>
        <v>0</v>
      </c>
      <c r="S5" s="61" t="str">
        <f>F9</f>
        <v>-</v>
      </c>
      <c r="T5" s="54"/>
      <c r="U5" s="54"/>
    </row>
    <row r="6" spans="1:21" ht="24.95" customHeight="1">
      <c r="A6" s="46">
        <v>3</v>
      </c>
      <c r="B6" s="108"/>
      <c r="C6" s="56">
        <v>3</v>
      </c>
      <c r="D6" s="98" t="e">
        <f>AVERAGE('ผลคะแนนระดับหลักสูตร(ผูกสูตร)'!B11:B13)</f>
        <v>#DIV/0!</v>
      </c>
      <c r="E6" s="97" t="s">
        <v>4</v>
      </c>
      <c r="F6" s="97" t="s">
        <v>4</v>
      </c>
      <c r="G6" s="97" t="e">
        <f>'ผลคะแนนระดับหลักสูตร(ผูกสูตร)'!B14</f>
        <v>#DIV/0!</v>
      </c>
      <c r="H6" s="57" t="e">
        <f t="shared" ref="H6:H9" si="0">IF(G6&gt;=4.01,"ระดับคุณภาพดีมาก",IF(G6&gt;=3.01,"ระดับคุณภาพดี",IF(G6&gt;=2.01,"ระดับคุณภาพปานกลาง",IF(G6&gt;=0.01,"ระดับคุณภาพน้อย"))))</f>
        <v>#DIV/0!</v>
      </c>
      <c r="I6" s="62" t="s">
        <v>57</v>
      </c>
      <c r="J6" s="59"/>
      <c r="K6" s="60"/>
      <c r="L6" s="60"/>
      <c r="M6" s="60"/>
      <c r="N6" s="51"/>
      <c r="O6" s="51"/>
      <c r="P6" s="59" t="s">
        <v>30</v>
      </c>
      <c r="Q6" s="61">
        <f>D8</f>
        <v>0</v>
      </c>
      <c r="R6" s="61" t="e">
        <f>E8</f>
        <v>#DIV/0!</v>
      </c>
      <c r="S6" s="61" t="str">
        <f>F8</f>
        <v>-</v>
      </c>
      <c r="T6" s="54"/>
      <c r="U6" s="54"/>
    </row>
    <row r="7" spans="1:21" ht="24.95" customHeight="1">
      <c r="A7" s="46">
        <v>4</v>
      </c>
      <c r="B7" s="108"/>
      <c r="C7" s="56">
        <v>3</v>
      </c>
      <c r="D7" s="98" t="e">
        <f>AVERAGE('ผลคะแนนระดับหลักสูตร(ผูกสูตร)'!B16:B17,'ผลคะแนนระดับหลักสูตร(ผูกสูตร)'!B22)</f>
        <v>#DIV/0!</v>
      </c>
      <c r="E7" s="97" t="s">
        <v>4</v>
      </c>
      <c r="F7" s="97" t="s">
        <v>4</v>
      </c>
      <c r="G7" s="97" t="e">
        <f>'ผลคะแนนระดับหลักสูตร(ผูกสูตร)'!B23</f>
        <v>#DIV/0!</v>
      </c>
      <c r="H7" s="57" t="e">
        <f t="shared" si="0"/>
        <v>#DIV/0!</v>
      </c>
      <c r="I7" s="62">
        <f>LEN(B4)</f>
        <v>17</v>
      </c>
      <c r="J7" s="59" t="s">
        <v>28</v>
      </c>
      <c r="K7" s="59" t="s">
        <v>27</v>
      </c>
      <c r="L7" s="59" t="s">
        <v>29</v>
      </c>
      <c r="M7" s="59" t="s">
        <v>30</v>
      </c>
      <c r="N7" s="59" t="s">
        <v>31</v>
      </c>
      <c r="O7" s="51"/>
      <c r="P7" s="59" t="s">
        <v>29</v>
      </c>
      <c r="Q7" s="61" t="e">
        <f t="shared" ref="Q7" si="1">D7</f>
        <v>#DIV/0!</v>
      </c>
      <c r="R7" s="61" t="str">
        <f>E7</f>
        <v>-</v>
      </c>
      <c r="S7" s="61" t="str">
        <f>F7</f>
        <v>-</v>
      </c>
      <c r="T7" s="54"/>
      <c r="U7" s="54"/>
    </row>
    <row r="8" spans="1:21" ht="24.95" customHeight="1">
      <c r="A8" s="46">
        <v>5</v>
      </c>
      <c r="B8" s="108"/>
      <c r="C8" s="56">
        <v>4</v>
      </c>
      <c r="D8" s="97">
        <f>'ผลคะแนนระดับหลักสูตร(ผูกสูตร)'!B25</f>
        <v>0</v>
      </c>
      <c r="E8" s="98" t="e">
        <f>AVERAGE('ผลคะแนนระดับหลักสูตร(ผูกสูตร)'!B26:B28)</f>
        <v>#DIV/0!</v>
      </c>
      <c r="F8" s="97" t="s">
        <v>4</v>
      </c>
      <c r="G8" s="97" t="e">
        <f>'ผลคะแนนระดับหลักสูตร(ผูกสูตร)'!B29</f>
        <v>#DIV/0!</v>
      </c>
      <c r="H8" s="57" t="e">
        <f t="shared" si="0"/>
        <v>#DIV/0!</v>
      </c>
      <c r="I8" s="63">
        <f>IF(I7=17,I9,IF(I7&lt;&gt;17,'ผลคะแนนระดับหลักสูตร(ผูกสูตร)'!B33))</f>
        <v>0</v>
      </c>
      <c r="J8" s="64" t="e">
        <f>G5</f>
        <v>#DIV/0!</v>
      </c>
      <c r="K8" s="60" t="e">
        <f>G6</f>
        <v>#DIV/0!</v>
      </c>
      <c r="L8" s="60" t="e">
        <f>G7</f>
        <v>#DIV/0!</v>
      </c>
      <c r="M8" s="60" t="e">
        <f>G8</f>
        <v>#DIV/0!</v>
      </c>
      <c r="N8" s="60">
        <f>G9</f>
        <v>0</v>
      </c>
      <c r="O8" s="51"/>
      <c r="P8" s="59" t="s">
        <v>27</v>
      </c>
      <c r="Q8" s="65" t="e">
        <f>D6</f>
        <v>#DIV/0!</v>
      </c>
      <c r="R8" s="61" t="str">
        <f>E6</f>
        <v>-</v>
      </c>
      <c r="S8" s="61" t="str">
        <f>F6</f>
        <v>-</v>
      </c>
      <c r="T8" s="54"/>
      <c r="U8" s="54"/>
    </row>
    <row r="9" spans="1:21" ht="24.95" customHeight="1">
      <c r="A9" s="46">
        <v>6</v>
      </c>
      <c r="B9" s="108"/>
      <c r="C9" s="56">
        <v>1</v>
      </c>
      <c r="D9" s="97" t="s">
        <v>4</v>
      </c>
      <c r="E9" s="97">
        <f>'ผลคะแนนระดับหลักสูตร(ผูกสูตร)'!B31</f>
        <v>0</v>
      </c>
      <c r="F9" s="97" t="s">
        <v>4</v>
      </c>
      <c r="G9" s="97">
        <f>'ผลคะแนนระดับหลักสูตร(ผูกสูตร)'!B32</f>
        <v>0</v>
      </c>
      <c r="H9" s="57" t="b">
        <f t="shared" si="0"/>
        <v>0</v>
      </c>
      <c r="I9" s="63">
        <v>0</v>
      </c>
      <c r="J9" s="59"/>
      <c r="K9" s="60"/>
      <c r="L9" s="60"/>
      <c r="M9" s="60"/>
      <c r="N9" s="51"/>
      <c r="O9" s="51"/>
      <c r="P9" s="59" t="s">
        <v>28</v>
      </c>
      <c r="Q9" s="61" t="str">
        <f>D5</f>
        <v>-</v>
      </c>
      <c r="R9" s="61" t="str">
        <f>E5</f>
        <v>-</v>
      </c>
      <c r="S9" s="61" t="e">
        <f>F5</f>
        <v>#DIV/0!</v>
      </c>
      <c r="T9" s="54"/>
      <c r="U9" s="54"/>
    </row>
    <row r="10" spans="1:21" ht="24.95" customHeight="1">
      <c r="A10" s="46" t="s">
        <v>23</v>
      </c>
      <c r="B10" s="109"/>
      <c r="C10" s="56">
        <v>13</v>
      </c>
      <c r="D10" s="97" t="e">
        <f>AVERAGE('ผลคะแนนระดับหลักสูตร(ผูกสูตร)'!B11,'ผลคะแนนระดับหลักสูตร(ผูกสูตร)'!B12,'ผลคะแนนระดับหลักสูตร(ผูกสูตร)'!B13,'ผลคะแนนระดับหลักสูตร(ผูกสูตร)'!B16,'ผลคะแนนระดับหลักสูตร(ผูกสูตร)'!B17,'ผลคะแนนระดับหลักสูตร(ผูกสูตร)'!B22,'ผลคะแนนระดับหลักสูตร(ผูกสูตร)'!B25)</f>
        <v>#DIV/0!</v>
      </c>
      <c r="E10" s="97" t="e">
        <f>AVERAGE('ผลคะแนนระดับหลักสูตร(ผูกสูตร)'!B26,'ผลคะแนนระดับหลักสูตร(ผูกสูตร)'!B27,'ผลคะแนนระดับหลักสูตร(ผูกสูตร)'!B28,'ผลคะแนนระดับหลักสูตร(ผูกสูตร)'!B31)</f>
        <v>#DIV/0!</v>
      </c>
      <c r="F10" s="97" t="e">
        <f>AVERAGE('ผลคะแนนระดับหลักสูตร(ผูกสูตร)'!B6:B8)</f>
        <v>#DIV/0!</v>
      </c>
      <c r="G10" s="99"/>
      <c r="H10" s="66"/>
      <c r="I10" s="62"/>
      <c r="J10" s="51"/>
      <c r="K10" s="51"/>
      <c r="L10" s="51"/>
      <c r="M10" s="51"/>
      <c r="N10" s="51"/>
      <c r="O10" s="51"/>
      <c r="P10" s="51"/>
      <c r="Q10" s="53" t="s">
        <v>17</v>
      </c>
      <c r="R10" s="53" t="s">
        <v>18</v>
      </c>
      <c r="S10" s="53" t="s">
        <v>19</v>
      </c>
      <c r="T10" s="54"/>
      <c r="U10" s="54"/>
    </row>
    <row r="11" spans="1:21" ht="24.95" customHeight="1">
      <c r="A11" s="110" t="s">
        <v>21</v>
      </c>
      <c r="B11" s="111"/>
      <c r="C11" s="112"/>
      <c r="D11" s="100"/>
      <c r="E11" s="100"/>
      <c r="F11" s="100"/>
      <c r="G11" s="101">
        <f>$I$8</f>
        <v>0</v>
      </c>
      <c r="H11" s="67" t="str">
        <f>IF(G11=0,"หลักสูตรไม่ผ่านคะแนนเท่ากับ 0",IF(G11&lt;&gt;0," "))</f>
        <v>หลักสูตรไม่ผ่านคะแนนเท่ากับ 0</v>
      </c>
      <c r="J11" s="68"/>
      <c r="K11" s="68"/>
      <c r="L11" s="68"/>
      <c r="M11" s="68"/>
      <c r="N11" s="68"/>
      <c r="O11" s="68"/>
      <c r="P11" s="68"/>
      <c r="Q11" s="61" t="e">
        <f>D10</f>
        <v>#DIV/0!</v>
      </c>
      <c r="R11" s="61" t="e">
        <f>E10</f>
        <v>#DIV/0!</v>
      </c>
      <c r="S11" s="61" t="e">
        <f>F10</f>
        <v>#DIV/0!</v>
      </c>
      <c r="T11" s="54"/>
      <c r="U11" s="54"/>
    </row>
    <row r="12" spans="1:21">
      <c r="A12" s="69" t="s">
        <v>58</v>
      </c>
      <c r="B12" s="70"/>
      <c r="J12" s="68"/>
      <c r="K12" s="68"/>
      <c r="L12" s="68"/>
      <c r="M12" s="68"/>
      <c r="N12" s="68"/>
      <c r="O12" s="68"/>
      <c r="P12" s="59"/>
      <c r="Q12" s="59"/>
      <c r="R12" s="59"/>
      <c r="S12" s="59"/>
      <c r="T12" s="72"/>
      <c r="U12" s="54"/>
    </row>
    <row r="13" spans="1:21">
      <c r="J13" s="68"/>
      <c r="K13" s="68"/>
      <c r="L13" s="68"/>
      <c r="M13" s="68"/>
      <c r="N13" s="68"/>
      <c r="O13" s="68"/>
      <c r="P13" s="59"/>
      <c r="Q13" s="59"/>
      <c r="R13" s="59"/>
      <c r="S13" s="59"/>
      <c r="T13" s="72"/>
      <c r="U13" s="54"/>
    </row>
    <row r="14" spans="1:21">
      <c r="J14" s="54"/>
      <c r="K14" s="54"/>
      <c r="L14" s="54"/>
      <c r="M14" s="54"/>
      <c r="N14" s="54"/>
      <c r="O14" s="54"/>
      <c r="P14" s="72"/>
      <c r="Q14" s="72"/>
      <c r="R14" s="72"/>
      <c r="S14" s="72"/>
      <c r="T14" s="72"/>
      <c r="U14" s="54"/>
    </row>
    <row r="15" spans="1:21">
      <c r="J15" s="54"/>
      <c r="K15" s="54"/>
      <c r="L15" s="54"/>
      <c r="M15" s="54"/>
      <c r="N15" s="54"/>
      <c r="O15" s="54"/>
      <c r="P15" s="72"/>
      <c r="Q15" s="72"/>
      <c r="R15" s="72"/>
      <c r="S15" s="72"/>
      <c r="T15" s="72"/>
      <c r="U15" s="54"/>
    </row>
    <row r="16" spans="1:21">
      <c r="J16" s="54"/>
      <c r="K16" s="54"/>
      <c r="L16" s="54"/>
      <c r="M16" s="54"/>
      <c r="N16" s="54"/>
      <c r="O16" s="54"/>
      <c r="P16" s="72"/>
      <c r="Q16" s="72"/>
      <c r="R16" s="72"/>
      <c r="S16" s="72"/>
      <c r="T16" s="72"/>
      <c r="U16" s="54"/>
    </row>
    <row r="17" spans="10:21"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</sheetData>
  <sheetProtection algorithmName="SHA-512" hashValue="rJtqgGNnA+84XWn1D1tItVt3vm4IbW+ea6sOqCWxPCA2Bf2Wp5WXJ/ltRDliWq0+yFZnXF76x1804ZBqdzA7cg==" saltValue="vBKQbdnrG38sgksPTDcaEA==" spinCount="100000" sheet="1" objects="1" scenarios="1"/>
  <mergeCells count="5">
    <mergeCell ref="B4:G4"/>
    <mergeCell ref="B5:B10"/>
    <mergeCell ref="A11:C11"/>
    <mergeCell ref="A2:H2"/>
    <mergeCell ref="A1:H1"/>
  </mergeCells>
  <pageMargins left="0.74803149606299213" right="0.35433070866141736" top="0.43" bottom="0.48" header="0.31496062992125984" footer="0.18"/>
  <pageSetup paperSize="9" fitToWidth="0" orientation="portrait" r:id="rId1"/>
  <headerFooter>
    <oddFooter>&amp;L &amp;G    มหาวิทยาลัยเทคโนโลยีราชมงคลพระนคร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7EC5CE0-25C9-4052-AED1-1C1A17E878E6}">
            <xm:f>NOT(ISERROR(SEARCH("-",D5)))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D5:F10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4"/>
  <sheetViews>
    <sheetView zoomScale="115" zoomScaleNormal="115" workbookViewId="0">
      <selection activeCell="A72" sqref="A72"/>
    </sheetView>
  </sheetViews>
  <sheetFormatPr defaultColWidth="9" defaultRowHeight="21.75"/>
  <cols>
    <col min="1" max="1" width="61.75" style="2" customWidth="1"/>
    <col min="2" max="2" width="14.125" style="19" customWidth="1"/>
    <col min="3" max="3" width="15.25" style="1" customWidth="1"/>
    <col min="4" max="8" width="9" style="3"/>
    <col min="9" max="16384" width="9" style="1"/>
  </cols>
  <sheetData>
    <row r="1" spans="1:10" ht="24">
      <c r="A1" s="115" t="s">
        <v>52</v>
      </c>
      <c r="B1" s="115"/>
      <c r="C1" s="115"/>
    </row>
    <row r="2" spans="1:10" ht="23.25" customHeight="1">
      <c r="A2" s="116" t="s">
        <v>55</v>
      </c>
      <c r="B2" s="116"/>
      <c r="C2" s="116"/>
      <c r="D2" s="28"/>
      <c r="E2" s="28"/>
      <c r="F2" s="28"/>
      <c r="G2" s="28"/>
      <c r="H2" s="28"/>
      <c r="I2" s="29"/>
      <c r="J2" s="29"/>
    </row>
    <row r="3" spans="1:10" s="8" customFormat="1" ht="21.95" customHeight="1">
      <c r="A3" s="4" t="s">
        <v>0</v>
      </c>
      <c r="B3" s="5" t="s">
        <v>1</v>
      </c>
      <c r="C3" s="6" t="s">
        <v>2</v>
      </c>
      <c r="D3" s="25"/>
      <c r="E3" s="25"/>
      <c r="F3" s="24" t="s">
        <v>47</v>
      </c>
      <c r="G3" s="24"/>
      <c r="H3" s="25"/>
      <c r="I3" s="27"/>
      <c r="J3" s="27"/>
    </row>
    <row r="4" spans="1:10" s="8" customFormat="1" ht="24.95" customHeight="1">
      <c r="A4" s="12" t="s">
        <v>44</v>
      </c>
      <c r="B4" s="34"/>
      <c r="C4" s="36" t="s">
        <v>56</v>
      </c>
      <c r="D4" s="25"/>
      <c r="E4" s="25"/>
      <c r="F4" s="24" t="s">
        <v>46</v>
      </c>
      <c r="G4" s="24"/>
      <c r="H4" s="25"/>
      <c r="I4" s="27"/>
      <c r="J4" s="27"/>
    </row>
    <row r="5" spans="1:10" s="8" customFormat="1" ht="21.95" customHeight="1">
      <c r="A5" s="15" t="s">
        <v>3</v>
      </c>
      <c r="B5" s="5"/>
      <c r="C5" s="13"/>
      <c r="D5" s="25"/>
      <c r="E5" s="25"/>
      <c r="F5" s="25"/>
      <c r="G5" s="25"/>
      <c r="H5" s="25"/>
      <c r="I5" s="27"/>
      <c r="J5" s="27"/>
    </row>
    <row r="6" spans="1:10" s="8" customFormat="1" ht="24.95" customHeight="1">
      <c r="A6" s="12" t="s">
        <v>43</v>
      </c>
      <c r="B6" s="26"/>
      <c r="C6" s="11"/>
      <c r="D6" s="25"/>
      <c r="E6" s="25"/>
      <c r="F6" s="25"/>
      <c r="G6" s="25"/>
      <c r="H6" s="25"/>
      <c r="I6" s="27"/>
      <c r="J6" s="27"/>
    </row>
    <row r="7" spans="1:10" s="8" customFormat="1" ht="35.25" customHeight="1">
      <c r="A7" s="12" t="s">
        <v>53</v>
      </c>
      <c r="B7" s="26"/>
      <c r="C7" s="23" t="s">
        <v>48</v>
      </c>
      <c r="D7" s="25"/>
      <c r="E7" s="25"/>
      <c r="F7" s="25"/>
      <c r="G7" s="25"/>
      <c r="H7" s="25"/>
      <c r="I7" s="27"/>
      <c r="J7" s="27"/>
    </row>
    <row r="8" spans="1:10" s="8" customFormat="1" ht="35.1" customHeight="1">
      <c r="A8" s="21" t="s">
        <v>54</v>
      </c>
      <c r="B8" s="26"/>
      <c r="C8" s="23" t="s">
        <v>25</v>
      </c>
      <c r="D8" s="25"/>
      <c r="E8" s="25"/>
      <c r="F8" s="25"/>
      <c r="G8" s="25"/>
      <c r="H8" s="25"/>
      <c r="I8" s="27"/>
      <c r="J8" s="27"/>
    </row>
    <row r="9" spans="1:10" s="8" customFormat="1" ht="21.95" customHeight="1">
      <c r="A9" s="31" t="s">
        <v>5</v>
      </c>
      <c r="B9" s="32"/>
      <c r="C9" s="10"/>
      <c r="D9" s="25"/>
      <c r="E9" s="25"/>
      <c r="F9" s="25"/>
      <c r="G9" s="25"/>
      <c r="H9" s="25"/>
      <c r="I9" s="27"/>
      <c r="J9" s="27"/>
    </row>
    <row r="10" spans="1:10" s="8" customFormat="1" ht="21.95" customHeight="1">
      <c r="A10" s="15" t="s">
        <v>51</v>
      </c>
      <c r="B10" s="5"/>
      <c r="C10" s="13"/>
      <c r="D10" s="25"/>
      <c r="E10" s="25"/>
      <c r="F10" s="25"/>
      <c r="G10" s="25"/>
      <c r="H10" s="25"/>
      <c r="I10" s="27"/>
      <c r="J10" s="27"/>
    </row>
    <row r="11" spans="1:10" s="8" customFormat="1" ht="24.95" customHeight="1">
      <c r="A11" s="12" t="s">
        <v>42</v>
      </c>
      <c r="B11" s="26"/>
      <c r="C11" s="14"/>
      <c r="D11" s="25"/>
      <c r="E11" s="25"/>
      <c r="F11" s="25"/>
      <c r="G11" s="25"/>
      <c r="H11" s="25"/>
      <c r="I11" s="27"/>
      <c r="J11" s="27"/>
    </row>
    <row r="12" spans="1:10" s="8" customFormat="1" ht="24.95" customHeight="1">
      <c r="A12" s="12" t="s">
        <v>41</v>
      </c>
      <c r="B12" s="26"/>
      <c r="C12" s="14"/>
      <c r="D12" s="25"/>
      <c r="E12" s="25"/>
      <c r="F12" s="25"/>
      <c r="G12" s="25"/>
      <c r="H12" s="25"/>
      <c r="I12" s="27"/>
      <c r="J12" s="27"/>
    </row>
    <row r="13" spans="1:10" s="8" customFormat="1" ht="24.95" customHeight="1">
      <c r="A13" s="12" t="s">
        <v>40</v>
      </c>
      <c r="B13" s="26"/>
      <c r="C13" s="14"/>
      <c r="D13" s="25"/>
      <c r="E13" s="25"/>
      <c r="F13" s="25"/>
      <c r="G13" s="25"/>
      <c r="H13" s="25"/>
      <c r="I13" s="27"/>
      <c r="J13" s="27"/>
    </row>
    <row r="14" spans="1:10" s="8" customFormat="1" ht="21.95" customHeight="1">
      <c r="A14" s="31" t="s">
        <v>6</v>
      </c>
      <c r="B14" s="32"/>
      <c r="C14" s="10"/>
      <c r="D14" s="25"/>
      <c r="E14" s="25"/>
      <c r="F14" s="25"/>
      <c r="G14" s="25"/>
      <c r="H14" s="25"/>
      <c r="I14" s="27"/>
      <c r="J14" s="27"/>
    </row>
    <row r="15" spans="1:10" s="8" customFormat="1" ht="21.95" customHeight="1">
      <c r="A15" s="15" t="s">
        <v>26</v>
      </c>
      <c r="B15" s="5"/>
      <c r="C15" s="13"/>
      <c r="D15" s="25"/>
      <c r="E15" s="25"/>
      <c r="F15" s="25"/>
      <c r="G15" s="25"/>
      <c r="H15" s="25"/>
      <c r="I15" s="27"/>
      <c r="J15" s="27"/>
    </row>
    <row r="16" spans="1:10" s="8" customFormat="1" ht="24.95" customHeight="1">
      <c r="A16" s="12" t="s">
        <v>39</v>
      </c>
      <c r="B16" s="26"/>
      <c r="C16" s="9"/>
      <c r="D16" s="25"/>
      <c r="E16" s="25"/>
      <c r="F16" s="25"/>
      <c r="G16" s="25"/>
      <c r="H16" s="25"/>
      <c r="I16" s="27"/>
      <c r="J16" s="27"/>
    </row>
    <row r="17" spans="1:10" s="8" customFormat="1" ht="24.95" customHeight="1">
      <c r="A17" s="12" t="s">
        <v>38</v>
      </c>
      <c r="B17" s="20"/>
      <c r="C17" s="14"/>
      <c r="D17" s="25"/>
      <c r="E17" s="25"/>
      <c r="F17" s="25"/>
      <c r="G17" s="25"/>
      <c r="H17" s="25"/>
      <c r="I17" s="27"/>
      <c r="J17" s="27"/>
    </row>
    <row r="18" spans="1:10" s="8" customFormat="1" ht="24.95" customHeight="1">
      <c r="A18" s="16" t="s">
        <v>50</v>
      </c>
      <c r="B18" s="26"/>
      <c r="C18" s="17"/>
      <c r="D18" s="25"/>
      <c r="E18" s="25"/>
      <c r="F18" s="25"/>
      <c r="G18" s="25"/>
      <c r="H18" s="25"/>
      <c r="I18" s="27"/>
    </row>
    <row r="19" spans="1:10" s="8" customFormat="1" ht="24.95" customHeight="1">
      <c r="A19" s="16" t="s">
        <v>24</v>
      </c>
      <c r="B19" s="26"/>
      <c r="C19" s="17"/>
      <c r="D19" s="25"/>
      <c r="E19" s="25"/>
      <c r="F19" s="25"/>
      <c r="G19" s="25"/>
      <c r="H19" s="25"/>
      <c r="I19" s="27"/>
    </row>
    <row r="20" spans="1:10" s="8" customFormat="1" ht="24.95" customHeight="1">
      <c r="A20" s="16" t="s">
        <v>49</v>
      </c>
      <c r="B20" s="26"/>
      <c r="C20" s="17"/>
      <c r="D20" s="25"/>
      <c r="E20" s="25"/>
      <c r="F20" s="25"/>
      <c r="G20" s="25"/>
      <c r="H20" s="25"/>
      <c r="I20" s="27"/>
    </row>
    <row r="21" spans="1:10" s="8" customFormat="1" ht="40.5" customHeight="1">
      <c r="A21" s="22" t="s">
        <v>32</v>
      </c>
      <c r="B21" s="26"/>
      <c r="C21" s="17"/>
      <c r="D21" s="7"/>
      <c r="E21" s="7"/>
      <c r="F21" s="7"/>
      <c r="G21" s="7"/>
      <c r="H21" s="7"/>
    </row>
    <row r="22" spans="1:10" s="8" customFormat="1" ht="24.95" customHeight="1">
      <c r="A22" s="12" t="s">
        <v>37</v>
      </c>
      <c r="B22" s="26"/>
      <c r="C22" s="14"/>
      <c r="D22" s="7"/>
      <c r="E22" s="7"/>
      <c r="F22" s="7"/>
      <c r="G22" s="7"/>
      <c r="H22" s="7"/>
    </row>
    <row r="23" spans="1:10" s="8" customFormat="1" ht="21.95" customHeight="1">
      <c r="A23" s="31" t="s">
        <v>7</v>
      </c>
      <c r="B23" s="32"/>
      <c r="C23" s="10"/>
      <c r="D23" s="7"/>
      <c r="E23" s="7"/>
      <c r="F23" s="7"/>
      <c r="G23" s="7"/>
      <c r="H23" s="7"/>
    </row>
    <row r="24" spans="1:10" s="8" customFormat="1" ht="21.95" customHeight="1">
      <c r="A24" s="15" t="s">
        <v>8</v>
      </c>
      <c r="B24" s="5"/>
      <c r="C24" s="13"/>
      <c r="D24" s="7"/>
      <c r="E24" s="7"/>
      <c r="F24" s="7"/>
      <c r="G24" s="7"/>
      <c r="H24" s="7"/>
    </row>
    <row r="25" spans="1:10" s="8" customFormat="1" ht="24.95" customHeight="1">
      <c r="A25" s="12" t="s">
        <v>36</v>
      </c>
      <c r="B25" s="26"/>
      <c r="C25" s="14"/>
      <c r="D25" s="7"/>
      <c r="E25" s="7"/>
      <c r="F25" s="7"/>
      <c r="G25" s="7"/>
      <c r="H25" s="7"/>
    </row>
    <row r="26" spans="1:10" s="8" customFormat="1" ht="24.95" customHeight="1">
      <c r="A26" s="12" t="s">
        <v>35</v>
      </c>
      <c r="B26" s="26"/>
      <c r="C26" s="14"/>
      <c r="D26" s="7"/>
      <c r="E26" s="7"/>
      <c r="F26" s="7"/>
      <c r="G26" s="7"/>
      <c r="H26" s="7"/>
    </row>
    <row r="27" spans="1:10" s="8" customFormat="1" ht="24.95" customHeight="1">
      <c r="A27" s="12" t="s">
        <v>34</v>
      </c>
      <c r="B27" s="26"/>
      <c r="C27" s="14"/>
      <c r="D27" s="7"/>
      <c r="E27" s="7"/>
      <c r="F27" s="7"/>
      <c r="G27" s="7"/>
      <c r="H27" s="7"/>
    </row>
    <row r="28" spans="1:10" s="8" customFormat="1" ht="24.95" customHeight="1">
      <c r="A28" s="21" t="s">
        <v>33</v>
      </c>
      <c r="B28" s="26"/>
      <c r="C28" s="14"/>
      <c r="D28" s="7"/>
      <c r="E28" s="7"/>
      <c r="F28" s="7"/>
      <c r="G28" s="7"/>
      <c r="H28" s="7"/>
    </row>
    <row r="29" spans="1:10" s="8" customFormat="1" ht="21.95" customHeight="1">
      <c r="A29" s="31" t="s">
        <v>9</v>
      </c>
      <c r="B29" s="32"/>
      <c r="C29" s="10"/>
      <c r="D29" s="7"/>
      <c r="E29" s="7"/>
      <c r="F29" s="7"/>
      <c r="G29" s="7"/>
      <c r="H29" s="7"/>
    </row>
    <row r="30" spans="1:10" s="8" customFormat="1" ht="21.95" customHeight="1">
      <c r="A30" s="15" t="s">
        <v>10</v>
      </c>
      <c r="B30" s="5"/>
      <c r="C30" s="13"/>
      <c r="D30" s="7"/>
      <c r="E30" s="7"/>
      <c r="F30" s="7"/>
      <c r="G30" s="7"/>
      <c r="H30" s="7"/>
    </row>
    <row r="31" spans="1:10" s="8" customFormat="1" ht="24.95" customHeight="1">
      <c r="A31" s="12" t="s">
        <v>11</v>
      </c>
      <c r="B31" s="26"/>
      <c r="C31" s="14"/>
      <c r="D31" s="7"/>
      <c r="E31" s="7"/>
      <c r="F31" s="7"/>
      <c r="G31" s="7"/>
      <c r="H31" s="7"/>
    </row>
    <row r="32" spans="1:10" s="8" customFormat="1" ht="21.95" customHeight="1">
      <c r="A32" s="31" t="s">
        <v>12</v>
      </c>
      <c r="B32" s="32"/>
      <c r="C32" s="10"/>
      <c r="D32" s="7"/>
      <c r="E32" s="7"/>
      <c r="F32" s="7"/>
      <c r="G32" s="7"/>
      <c r="H32" s="7"/>
    </row>
    <row r="33" spans="1:8" s="8" customFormat="1" ht="21.95" customHeight="1">
      <c r="A33" s="30" t="s">
        <v>13</v>
      </c>
      <c r="B33" s="33"/>
      <c r="C33" s="18"/>
      <c r="D33" s="7"/>
      <c r="E33" s="7"/>
      <c r="F33" s="7"/>
      <c r="G33" s="7"/>
      <c r="H33" s="7"/>
    </row>
    <row r="34" spans="1:8">
      <c r="E34" s="35"/>
      <c r="F34" s="35"/>
    </row>
  </sheetData>
  <mergeCells count="2">
    <mergeCell ref="A1:C1"/>
    <mergeCell ref="A2:C2"/>
  </mergeCells>
  <dataValidations disablePrompts="1" count="1">
    <dataValidation type="list" allowBlank="1" showInputMessage="1" showErrorMessage="1" sqref="F5">
      <formula1>$F$3:$F$4</formula1>
    </dataValidation>
  </dataValidations>
  <pageMargins left="0.6" right="0.47" top="0.37" bottom="0.56000000000000005" header="0.21" footer="0.17"/>
  <pageSetup paperSize="9" scale="97" orientation="portrait" r:id="rId1"/>
  <headerFooter>
    <oddFooter>&amp;L&amp;G    มหาวิทยาลัยเทคโนโลยีราชมงคลพระนคร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ผลคะแนนระดับหลักสูตร(ผูกสูตร)</vt:lpstr>
      <vt:lpstr>ตาราง  IPO - หลักสูตร (ผูกสูตร)</vt:lpstr>
      <vt:lpstr>ผลคะแนนระดับหลักสูตร(ไม่ผูกสูตร</vt:lpstr>
      <vt:lpstr>'ตาราง  IPO - หลักสูตร (ผูกสูตร)'!Print_Area</vt:lpstr>
      <vt:lpstr>'ผลคะแนนระดับหลักสูตร(ผูกสูตร)'!Print_Area</vt:lpstr>
      <vt:lpstr>'ผลคะแนนระดับหลักสูตร(ไม่ผูกสูตร'!Print_Area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2016-06-24T07:05:45Z</cp:lastPrinted>
  <dcterms:created xsi:type="dcterms:W3CDTF">2015-09-09T08:34:32Z</dcterms:created>
  <dcterms:modified xsi:type="dcterms:W3CDTF">2016-10-06T07:52:59Z</dcterms:modified>
</cp:coreProperties>
</file>